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795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21" i="1" l="1"/>
  <c r="K20" i="1"/>
  <c r="K18" i="1"/>
  <c r="K17" i="1"/>
  <c r="K16" i="1"/>
  <c r="K15" i="1"/>
  <c r="K14" i="1"/>
  <c r="K13" i="1"/>
  <c r="K11" i="1"/>
  <c r="K10" i="1"/>
  <c r="K9" i="1"/>
  <c r="K8" i="1"/>
  <c r="K6" i="1"/>
  <c r="K5" i="1"/>
  <c r="L5" i="1" l="1"/>
  <c r="L13" i="1"/>
  <c r="I23" i="1"/>
  <c r="I22" i="1"/>
  <c r="I21" i="1"/>
  <c r="M21" i="1" s="1"/>
  <c r="I20" i="1"/>
  <c r="I15" i="1"/>
  <c r="I13" i="1"/>
  <c r="I17" i="1"/>
  <c r="I16" i="1"/>
  <c r="I18" i="1"/>
  <c r="I14" i="1"/>
  <c r="I11" i="1"/>
  <c r="I9" i="1"/>
  <c r="I10" i="1"/>
  <c r="I8" i="1"/>
  <c r="I6" i="1"/>
  <c r="I5" i="1"/>
  <c r="J6" i="1" l="1"/>
  <c r="M6" i="1"/>
  <c r="J10" i="1"/>
  <c r="M10" i="1"/>
  <c r="J11" i="1"/>
  <c r="M11" i="1"/>
  <c r="J18" i="1"/>
  <c r="M18" i="1"/>
  <c r="J17" i="1"/>
  <c r="M17" i="1"/>
  <c r="J15" i="1"/>
  <c r="M15" i="1"/>
  <c r="J23" i="1"/>
  <c r="M23" i="1"/>
  <c r="J5" i="1"/>
  <c r="M5" i="1"/>
  <c r="J8" i="1"/>
  <c r="M8" i="1"/>
  <c r="J9" i="1"/>
  <c r="M9" i="1"/>
  <c r="J14" i="1"/>
  <c r="M14" i="1"/>
  <c r="J16" i="1"/>
  <c r="M16" i="1"/>
  <c r="J13" i="1"/>
  <c r="M13" i="1"/>
  <c r="J20" i="1"/>
  <c r="M20" i="1"/>
  <c r="J22" i="1"/>
  <c r="M22" i="1"/>
  <c r="L8" i="1"/>
  <c r="L20" i="1"/>
  <c r="L6" i="1"/>
  <c r="L9" i="1"/>
  <c r="L11" i="1"/>
  <c r="L14" i="1"/>
  <c r="L16" i="1"/>
  <c r="L18" i="1"/>
  <c r="L21" i="1"/>
  <c r="L22" i="1"/>
  <c r="L23" i="1"/>
  <c r="L10" i="1"/>
  <c r="L15" i="1"/>
  <c r="L17" i="1"/>
</calcChain>
</file>

<file path=xl/sharedStrings.xml><?xml version="1.0" encoding="utf-8"?>
<sst xmlns="http://schemas.openxmlformats.org/spreadsheetml/2006/main" count="34" uniqueCount="31">
  <si>
    <t>Наименование</t>
  </si>
  <si>
    <t>Заявлено</t>
  </si>
  <si>
    <t>Результаты измерений</t>
  </si>
  <si>
    <t>Ø,мм</t>
  </si>
  <si>
    <t>Разрыв, кг</t>
  </si>
  <si>
    <t>Ø1,мм</t>
  </si>
  <si>
    <t>Ø2,мм</t>
  </si>
  <si>
    <t>кг/мм2</t>
  </si>
  <si>
    <t>PE ULTRA LIGHT  Olive (AQUA)</t>
  </si>
  <si>
    <t>TUFLINE DuraCast</t>
  </si>
  <si>
    <t>EAGLE CLAW Thermoseal braid Green</t>
  </si>
  <si>
    <t>EAGLE CLAW Thermoseal braid Yellow</t>
  </si>
  <si>
    <t>EAGLE CLAW Premium Round braid multi-color</t>
  </si>
  <si>
    <t>Power Pro DEPTH-HUNTER</t>
  </si>
  <si>
    <t>Berkley NanoFil</t>
  </si>
  <si>
    <t>Power Pro Ice Fishing</t>
  </si>
  <si>
    <t>SUFIX 832</t>
  </si>
  <si>
    <t>Power Pro braid</t>
  </si>
  <si>
    <t>FireLine Crystal micro ice</t>
  </si>
  <si>
    <t>Power Pro Super8slick</t>
  </si>
  <si>
    <t>Climax</t>
  </si>
  <si>
    <t>-</t>
  </si>
  <si>
    <t>SUNLINE PE</t>
  </si>
  <si>
    <t>FINS Windtamer Braid  10lb test (3 mono dia)</t>
  </si>
  <si>
    <r>
      <t>Р</t>
    </r>
    <r>
      <rPr>
        <vertAlign val="subscript"/>
        <sz val="9"/>
        <color theme="1"/>
        <rFont val="Verdana"/>
        <family val="2"/>
        <charset val="204"/>
      </rPr>
      <t>1</t>
    </r>
  </si>
  <si>
    <r>
      <t>Р</t>
    </r>
    <r>
      <rPr>
        <vertAlign val="subscript"/>
        <sz val="9"/>
        <color theme="1"/>
        <rFont val="Verdana"/>
        <family val="2"/>
        <charset val="204"/>
      </rPr>
      <t>2</t>
    </r>
  </si>
  <si>
    <r>
      <t>Р</t>
    </r>
    <r>
      <rPr>
        <vertAlign val="subscript"/>
        <sz val="9"/>
        <color theme="1"/>
        <rFont val="Verdana"/>
        <family val="2"/>
        <charset val="204"/>
      </rPr>
      <t>3</t>
    </r>
  </si>
  <si>
    <r>
      <t>Р</t>
    </r>
    <r>
      <rPr>
        <vertAlign val="subscript"/>
        <sz val="9"/>
        <color theme="1"/>
        <rFont val="Verdana"/>
        <family val="2"/>
        <charset val="204"/>
      </rPr>
      <t>ср</t>
    </r>
  </si>
  <si>
    <t>Реальный диаметр, % от заявлен</t>
  </si>
  <si>
    <t>Нагрузка на разрыв, % от заявлен</t>
  </si>
  <si>
    <t>Стандартное отклонение
[Р]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</si>
</sst>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vertAlign val="subscript"/>
      <sz val="9"/>
      <color theme="1"/>
      <name val="Verdana"/>
      <family val="2"/>
      <charset val="204"/>
    </font>
    <font>
      <b/>
      <sz val="9"/>
      <name val="Verdana"/>
      <family val="2"/>
      <charset val="204"/>
    </font>
    <font>
      <sz val="9"/>
      <color rgb="FFFF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0" fontId="2" fillId="0" borderId="1" xfId="0" applyFont="1" applyFill="1" applyBorder="1"/>
    <xf numFmtId="2" fontId="2" fillId="0" borderId="1" xfId="0" applyNumberFormat="1" applyFont="1" applyFill="1" applyBorder="1"/>
    <xf numFmtId="165" fontId="4" fillId="0" borderId="1" xfId="0" applyNumberFormat="1" applyFont="1" applyFill="1" applyBorder="1"/>
    <xf numFmtId="9" fontId="2" fillId="0" borderId="1" xfId="1" applyFont="1" applyFill="1" applyBorder="1" applyAlignment="1">
      <alignment vertical="center" wrapText="1"/>
    </xf>
    <xf numFmtId="1" fontId="2" fillId="0" borderId="1" xfId="0" applyNumberFormat="1" applyFont="1" applyFill="1" applyBorder="1"/>
    <xf numFmtId="2" fontId="2" fillId="0" borderId="0" xfId="0" applyNumberFormat="1" applyFont="1" applyFill="1"/>
    <xf numFmtId="0" fontId="5" fillId="0" borderId="1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abSelected="1" workbookViewId="0">
      <selection activeCell="L5" sqref="L5"/>
    </sheetView>
  </sheetViews>
  <sheetFormatPr defaultRowHeight="11.25" x14ac:dyDescent="0.15"/>
  <cols>
    <col min="1" max="1" width="43.140625" style="1" bestFit="1" customWidth="1"/>
    <col min="2" max="3" width="9.140625" style="1"/>
    <col min="4" max="8" width="9.140625" style="1" customWidth="1"/>
    <col min="9" max="9" width="9.140625" style="6"/>
    <col min="10" max="10" width="14.42578125" style="1" customWidth="1"/>
    <col min="11" max="12" width="12.140625" style="1" customWidth="1"/>
    <col min="13" max="16384" width="9.140625" style="1"/>
  </cols>
  <sheetData>
    <row r="2" spans="1:13" x14ac:dyDescent="0.15">
      <c r="A2" s="2" t="s">
        <v>0</v>
      </c>
      <c r="B2" s="2" t="s">
        <v>1</v>
      </c>
      <c r="C2" s="2"/>
      <c r="D2" s="2" t="s">
        <v>2</v>
      </c>
      <c r="E2" s="2"/>
      <c r="F2" s="2"/>
      <c r="G2" s="2"/>
      <c r="H2" s="2"/>
      <c r="I2" s="2"/>
      <c r="J2" s="2"/>
      <c r="K2" s="2"/>
      <c r="L2" s="2"/>
      <c r="M2" s="3"/>
    </row>
    <row r="3" spans="1:13" s="4" customFormat="1" ht="45" x14ac:dyDescent="0.25">
      <c r="A3" s="2"/>
      <c r="B3" s="5" t="s">
        <v>3</v>
      </c>
      <c r="C3" s="5" t="s">
        <v>4</v>
      </c>
      <c r="D3" s="5" t="s">
        <v>5</v>
      </c>
      <c r="E3" s="5" t="s">
        <v>6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30</v>
      </c>
      <c r="K3" s="5" t="s">
        <v>28</v>
      </c>
      <c r="L3" s="5" t="s">
        <v>29</v>
      </c>
      <c r="M3" s="5" t="s">
        <v>7</v>
      </c>
    </row>
    <row r="4" spans="1:13" ht="4.5" customHeight="1" x14ac:dyDescent="0.15">
      <c r="D4" s="12"/>
      <c r="E4" s="12"/>
    </row>
    <row r="5" spans="1:13" x14ac:dyDescent="0.15">
      <c r="A5" s="7" t="s">
        <v>8</v>
      </c>
      <c r="B5" s="7">
        <v>0.12</v>
      </c>
      <c r="C5" s="7">
        <v>8.4</v>
      </c>
      <c r="D5" s="8">
        <v>0.223</v>
      </c>
      <c r="E5" s="8">
        <v>0.192</v>
      </c>
      <c r="F5" s="7">
        <v>4.0999999999999996</v>
      </c>
      <c r="G5" s="7">
        <v>4.0999999999999996</v>
      </c>
      <c r="H5" s="7">
        <v>4.1500000000000004</v>
      </c>
      <c r="I5" s="9">
        <f>AVERAGE(F5:H5)</f>
        <v>4.1166666666666663</v>
      </c>
      <c r="J5" s="10">
        <f>(((F5-I5)^2+(G5-I5)^2+(H5-I5)^2)/3)^0.5/I5</f>
        <v>5.7255609812676732E-3</v>
      </c>
      <c r="K5" s="10">
        <f>E5/B5</f>
        <v>1.6</v>
      </c>
      <c r="L5" s="10">
        <f>I5/C5</f>
        <v>0.490079365079365</v>
      </c>
      <c r="M5" s="11">
        <f>I5/(3.14*(E5/2)^2)</f>
        <v>142.25698130455294</v>
      </c>
    </row>
    <row r="6" spans="1:13" x14ac:dyDescent="0.15">
      <c r="A6" s="7" t="s">
        <v>9</v>
      </c>
      <c r="B6" s="7">
        <v>0.13</v>
      </c>
      <c r="C6" s="7">
        <v>7</v>
      </c>
      <c r="D6" s="8">
        <v>0.28399999999999997</v>
      </c>
      <c r="E6" s="8">
        <v>0.27500000000000002</v>
      </c>
      <c r="F6" s="7">
        <v>5.95</v>
      </c>
      <c r="G6" s="7">
        <v>5.8</v>
      </c>
      <c r="H6" s="7">
        <v>5.85</v>
      </c>
      <c r="I6" s="9">
        <f>AVERAGE(F6:H6)</f>
        <v>5.8666666666666671</v>
      </c>
      <c r="J6" s="10">
        <f>(((F6-I6)^2+(G6-I6)^2+(H6-I6)^2)/3)^0.5/I6</f>
        <v>1.0629708485153272E-2</v>
      </c>
      <c r="K6" s="10">
        <f>E6/B6</f>
        <v>2.1153846153846154</v>
      </c>
      <c r="L6" s="10">
        <f>I6/C6</f>
        <v>0.83809523809523812</v>
      </c>
      <c r="M6" s="11">
        <f>I6/(3.14*(E6/2)^2)</f>
        <v>98.822621115614737</v>
      </c>
    </row>
    <row r="7" spans="1:13" ht="4.5" customHeight="1" x14ac:dyDescent="0.15">
      <c r="D7" s="12"/>
      <c r="E7" s="12"/>
    </row>
    <row r="8" spans="1:13" x14ac:dyDescent="0.15">
      <c r="A8" s="13" t="s">
        <v>10</v>
      </c>
      <c r="B8" s="7">
        <v>0.14000000000000001</v>
      </c>
      <c r="C8" s="7">
        <v>11.4</v>
      </c>
      <c r="D8" s="8">
        <v>0.23699999999999999</v>
      </c>
      <c r="E8" s="8">
        <v>0.247</v>
      </c>
      <c r="F8" s="7">
        <v>7.9</v>
      </c>
      <c r="G8" s="7">
        <v>7.9</v>
      </c>
      <c r="H8" s="7">
        <v>7.2</v>
      </c>
      <c r="I8" s="9">
        <f>AVERAGE(F8:H8)</f>
        <v>7.666666666666667</v>
      </c>
      <c r="J8" s="10">
        <f>(((F8-I8)^2+(G8-I8)^2+(H8-I8)^2)/3)^0.5/I8</f>
        <v>4.3041282333094205E-2</v>
      </c>
      <c r="K8" s="10">
        <f t="shared" ref="K8:K11" si="0">E8/B8</f>
        <v>1.764285714285714</v>
      </c>
      <c r="L8" s="10">
        <f>I8/C8</f>
        <v>0.67251461988304095</v>
      </c>
      <c r="M8" s="11">
        <f>I8/(3.14*(E8/2)^2)</f>
        <v>160.08219037259443</v>
      </c>
    </row>
    <row r="9" spans="1:13" x14ac:dyDescent="0.15">
      <c r="A9" s="7" t="s">
        <v>12</v>
      </c>
      <c r="B9" s="7">
        <v>0.14000000000000001</v>
      </c>
      <c r="C9" s="7">
        <v>8.9</v>
      </c>
      <c r="D9" s="8">
        <v>0.26500000000000001</v>
      </c>
      <c r="E9" s="8">
        <v>0.35899999999999999</v>
      </c>
      <c r="F9" s="7">
        <v>6.5</v>
      </c>
      <c r="G9" s="7">
        <v>6.9</v>
      </c>
      <c r="H9" s="7">
        <v>7.2</v>
      </c>
      <c r="I9" s="9">
        <f>AVERAGE(F9:H9)</f>
        <v>6.8666666666666671</v>
      </c>
      <c r="J9" s="10">
        <f>(((F9-I9)^2+(G9-I9)^2+(H9-I9)^2)/3)^0.5/I9</f>
        <v>4.1758860519624408E-2</v>
      </c>
      <c r="K9" s="10">
        <f t="shared" si="0"/>
        <v>2.5642857142857141</v>
      </c>
      <c r="L9" s="10">
        <f>I9/C9</f>
        <v>0.77153558052434457</v>
      </c>
      <c r="M9" s="11">
        <f>I9/(3.14*(E9/2)^2)</f>
        <v>67.871494418780401</v>
      </c>
    </row>
    <row r="10" spans="1:13" x14ac:dyDescent="0.15">
      <c r="A10" s="13" t="s">
        <v>11</v>
      </c>
      <c r="B10" s="7">
        <v>0.14000000000000001</v>
      </c>
      <c r="C10" s="7">
        <v>11.4</v>
      </c>
      <c r="D10" s="8">
        <v>0.253</v>
      </c>
      <c r="E10" s="8">
        <v>0.249</v>
      </c>
      <c r="F10" s="7">
        <v>6.25</v>
      </c>
      <c r="G10" s="7">
        <v>6.6</v>
      </c>
      <c r="H10" s="7">
        <v>7.1</v>
      </c>
      <c r="I10" s="9">
        <f>AVERAGE(F10:H10)</f>
        <v>6.6499999999999995</v>
      </c>
      <c r="J10" s="10">
        <f>(((F10-I10)^2+(G10-I10)^2+(H10-I10)^2)/3)^0.5/I10</f>
        <v>5.2452254477334197E-2</v>
      </c>
      <c r="K10" s="10">
        <f t="shared" si="0"/>
        <v>1.7785714285714285</v>
      </c>
      <c r="L10" s="10">
        <f>I10/C10</f>
        <v>0.58333333333333326</v>
      </c>
      <c r="M10" s="11">
        <f>I10/(3.14*(E10/2)^2)</f>
        <v>136.63227334426597</v>
      </c>
    </row>
    <row r="11" spans="1:13" x14ac:dyDescent="0.15">
      <c r="A11" s="7" t="s">
        <v>8</v>
      </c>
      <c r="B11" s="7">
        <v>0.14000000000000001</v>
      </c>
      <c r="C11" s="7">
        <v>9.9</v>
      </c>
      <c r="D11" s="8">
        <v>0.27500000000000002</v>
      </c>
      <c r="E11" s="8">
        <v>0.246</v>
      </c>
      <c r="F11" s="7">
        <v>5.8</v>
      </c>
      <c r="G11" s="7">
        <v>6.8</v>
      </c>
      <c r="H11" s="7">
        <v>6.4</v>
      </c>
      <c r="I11" s="9">
        <f>AVERAGE(F11:H11)</f>
        <v>6.333333333333333</v>
      </c>
      <c r="J11" s="10">
        <f>(((F11-I11)^2+(G11-I11)^2+(H11-I11)^2)/3)^0.5/I11</f>
        <v>6.4888568452305034E-2</v>
      </c>
      <c r="K11" s="10">
        <f t="shared" si="0"/>
        <v>1.7571428571428569</v>
      </c>
      <c r="L11" s="10">
        <f>I11/C11</f>
        <v>0.63973063973063971</v>
      </c>
      <c r="M11" s="11">
        <f>I11/(3.14*(E11/2)^2)</f>
        <v>133.31913133744769</v>
      </c>
    </row>
    <row r="12" spans="1:13" ht="4.5" customHeight="1" x14ac:dyDescent="0.15">
      <c r="D12" s="12"/>
      <c r="E12" s="12"/>
    </row>
    <row r="13" spans="1:13" x14ac:dyDescent="0.15">
      <c r="A13" s="7" t="s">
        <v>17</v>
      </c>
      <c r="B13" s="7">
        <v>0.15</v>
      </c>
      <c r="C13" s="7">
        <v>9</v>
      </c>
      <c r="D13" s="8">
        <v>0.22700000000000001</v>
      </c>
      <c r="E13" s="8">
        <v>0.24299999999999999</v>
      </c>
      <c r="F13" s="7">
        <v>8.25</v>
      </c>
      <c r="G13" s="7">
        <v>8.25</v>
      </c>
      <c r="H13" s="7">
        <v>7.2</v>
      </c>
      <c r="I13" s="9">
        <f>AVERAGE(F13:H13)</f>
        <v>7.8999999999999995</v>
      </c>
      <c r="J13" s="10">
        <f>(((F13-I13)^2+(G13-I13)^2+(H13-I13)^2)/3)^0.5/I13</f>
        <v>6.2655031244377615E-2</v>
      </c>
      <c r="K13" s="10">
        <f t="shared" ref="K13:K18" si="1">E13/B13</f>
        <v>1.62</v>
      </c>
      <c r="L13" s="10">
        <f>I13/C13</f>
        <v>0.87777777777777777</v>
      </c>
      <c r="M13" s="11">
        <f>I13/(3.14*(E13/2)^2)</f>
        <v>170.42954609757868</v>
      </c>
    </row>
    <row r="14" spans="1:13" x14ac:dyDescent="0.15">
      <c r="A14" s="7" t="s">
        <v>13</v>
      </c>
      <c r="B14" s="7">
        <v>0.15</v>
      </c>
      <c r="C14" s="7">
        <v>9</v>
      </c>
      <c r="D14" s="8">
        <v>0.3</v>
      </c>
      <c r="E14" s="8">
        <v>0.25600000000000001</v>
      </c>
      <c r="F14" s="7">
        <v>7.8</v>
      </c>
      <c r="G14" s="7">
        <v>6.85</v>
      </c>
      <c r="H14" s="7">
        <v>7.8</v>
      </c>
      <c r="I14" s="9">
        <f>AVERAGE(F14:H14)</f>
        <v>7.4833333333333334</v>
      </c>
      <c r="J14" s="10">
        <f>(((F14-I14)^2+(G14-I14)^2+(H14-I14)^2)/3)^0.5/I14</f>
        <v>5.984422647013099E-2</v>
      </c>
      <c r="K14" s="10">
        <f t="shared" si="1"/>
        <v>1.7066666666666668</v>
      </c>
      <c r="L14" s="10">
        <f>I14/C14</f>
        <v>0.83148148148148149</v>
      </c>
      <c r="M14" s="11">
        <f>I14/(3.14*(E14/2)^2)</f>
        <v>145.46064307988323</v>
      </c>
    </row>
    <row r="15" spans="1:13" x14ac:dyDescent="0.15">
      <c r="A15" s="7" t="s">
        <v>18</v>
      </c>
      <c r="B15" s="7">
        <v>0.15</v>
      </c>
      <c r="C15" s="7">
        <v>7.9</v>
      </c>
      <c r="D15" s="8">
        <v>0.23200000000000001</v>
      </c>
      <c r="E15" s="8">
        <v>0.22800000000000001</v>
      </c>
      <c r="F15" s="7">
        <v>7.3</v>
      </c>
      <c r="G15" s="7">
        <v>7.95</v>
      </c>
      <c r="H15" s="7">
        <v>6.7</v>
      </c>
      <c r="I15" s="9">
        <f>AVERAGE(F15:H15)</f>
        <v>7.3166666666666664</v>
      </c>
      <c r="J15" s="10">
        <f>(((F15-I15)^2+(G15-I15)^2+(H15-I15)^2)/3)^0.5/I15</f>
        <v>6.976488761327361E-2</v>
      </c>
      <c r="K15" s="10">
        <f t="shared" si="1"/>
        <v>1.52</v>
      </c>
      <c r="L15" s="10">
        <f>I15/C15</f>
        <v>0.92616033755274252</v>
      </c>
      <c r="M15" s="11">
        <f>I15/(3.14*(E15/2)^2)</f>
        <v>179.2973699567203</v>
      </c>
    </row>
    <row r="16" spans="1:13" x14ac:dyDescent="0.15">
      <c r="A16" s="7" t="s">
        <v>15</v>
      </c>
      <c r="B16" s="7">
        <v>0.15</v>
      </c>
      <c r="C16" s="7">
        <v>9</v>
      </c>
      <c r="D16" s="8">
        <v>0.217</v>
      </c>
      <c r="E16" s="8">
        <v>0.22500000000000001</v>
      </c>
      <c r="F16" s="7">
        <v>6.45</v>
      </c>
      <c r="G16" s="7">
        <v>7</v>
      </c>
      <c r="H16" s="7">
        <v>7.1</v>
      </c>
      <c r="I16" s="9">
        <f>AVERAGE(F16:H16)</f>
        <v>6.8499999999999988</v>
      </c>
      <c r="J16" s="10">
        <f>(((F16-I16)^2+(G16-I16)^2+(H16-I16)^2)/3)^0.5/I16</f>
        <v>4.1718803405066271E-2</v>
      </c>
      <c r="K16" s="10">
        <f t="shared" si="1"/>
        <v>1.5</v>
      </c>
      <c r="L16" s="10">
        <f>I16/C16</f>
        <v>0.76111111111111096</v>
      </c>
      <c r="M16" s="11">
        <f>I16/(3.14*(E16/2)^2)</f>
        <v>172.36769678383263</v>
      </c>
    </row>
    <row r="17" spans="1:13" x14ac:dyDescent="0.15">
      <c r="A17" s="7" t="s">
        <v>16</v>
      </c>
      <c r="B17" s="7">
        <v>0.15</v>
      </c>
      <c r="C17" s="7">
        <v>9.1999999999999993</v>
      </c>
      <c r="D17" s="8">
        <v>0.22900000000000001</v>
      </c>
      <c r="E17" s="8">
        <v>0.23599999999999999</v>
      </c>
      <c r="F17" s="7">
        <v>6.05</v>
      </c>
      <c r="G17" s="7">
        <v>6.95</v>
      </c>
      <c r="H17" s="7">
        <v>6.55</v>
      </c>
      <c r="I17" s="9">
        <f>AVERAGE(F17:H17)</f>
        <v>6.5166666666666666</v>
      </c>
      <c r="J17" s="10">
        <f>(((F17-I17)^2+(G17-I17)^2+(H17-I17)^2)/3)^0.5/I17</f>
        <v>5.6498010318093428E-2</v>
      </c>
      <c r="K17" s="10">
        <f t="shared" si="1"/>
        <v>1.5733333333333333</v>
      </c>
      <c r="L17" s="10">
        <f>I17/C17</f>
        <v>0.70833333333333337</v>
      </c>
      <c r="M17" s="11">
        <f>I17/(3.14*(E17/2)^2)</f>
        <v>149.04995331038802</v>
      </c>
    </row>
    <row r="18" spans="1:13" x14ac:dyDescent="0.15">
      <c r="A18" s="7" t="s">
        <v>14</v>
      </c>
      <c r="B18" s="7">
        <v>0.15</v>
      </c>
      <c r="C18" s="7">
        <v>7.6589999999999998</v>
      </c>
      <c r="D18" s="8">
        <v>0.21</v>
      </c>
      <c r="E18" s="8">
        <v>0.20100000000000001</v>
      </c>
      <c r="F18" s="7">
        <v>4.4000000000000004</v>
      </c>
      <c r="G18" s="7">
        <v>4.7</v>
      </c>
      <c r="H18" s="7">
        <v>4.45</v>
      </c>
      <c r="I18" s="9">
        <f>AVERAGE(F18:H18)</f>
        <v>4.5166666666666666</v>
      </c>
      <c r="J18" s="10">
        <f>(((F18-I18)^2+(G18-I18)^2+(H18-I18)^2)/3)^0.5/I18</f>
        <v>2.9055379608899656E-2</v>
      </c>
      <c r="K18" s="10">
        <f t="shared" si="1"/>
        <v>1.34</v>
      </c>
      <c r="L18" s="10">
        <f>I18/C18</f>
        <v>0.58972015493754626</v>
      </c>
      <c r="M18" s="11">
        <f>I18/(3.14*(E18/2)^2)</f>
        <v>142.41517534067046</v>
      </c>
    </row>
    <row r="19" spans="1:13" ht="4.5" customHeight="1" x14ac:dyDescent="0.15">
      <c r="D19" s="12"/>
      <c r="E19" s="12"/>
    </row>
    <row r="20" spans="1:13" x14ac:dyDescent="0.15">
      <c r="A20" s="7" t="s">
        <v>19</v>
      </c>
      <c r="B20" s="7">
        <v>0.19</v>
      </c>
      <c r="C20" s="7">
        <v>15</v>
      </c>
      <c r="D20" s="8">
        <v>0.3</v>
      </c>
      <c r="E20" s="8">
        <v>0.28399999999999997</v>
      </c>
      <c r="F20" s="7">
        <v>11.4</v>
      </c>
      <c r="G20" s="7">
        <v>12.5</v>
      </c>
      <c r="H20" s="7">
        <v>11.45</v>
      </c>
      <c r="I20" s="9">
        <f t="shared" ref="I20:I23" si="2">AVERAGE(F20:H20)</f>
        <v>11.783333333333331</v>
      </c>
      <c r="J20" s="10">
        <f t="shared" ref="J20:J23" si="3">(((F20-I20)^2+(G20-I20)^2+(H20-I20)^2)/3)^0.5/I20</f>
        <v>4.3041369320234633E-2</v>
      </c>
      <c r="K20" s="10">
        <f t="shared" ref="K20:K21" si="4">E20/B20</f>
        <v>1.4947368421052629</v>
      </c>
      <c r="L20" s="10">
        <f>I20/C20</f>
        <v>0.78555555555555545</v>
      </c>
      <c r="M20" s="11">
        <f>I20/(3.14*(E20/2)^2)</f>
        <v>186.10662208952408</v>
      </c>
    </row>
    <row r="21" spans="1:13" x14ac:dyDescent="0.15">
      <c r="A21" s="7" t="s">
        <v>20</v>
      </c>
      <c r="B21" s="7">
        <v>0.28000000000000003</v>
      </c>
      <c r="C21" s="7">
        <v>19.399999999999999</v>
      </c>
      <c r="D21" s="8">
        <v>0.85699999999999998</v>
      </c>
      <c r="E21" s="8">
        <v>0.64800000000000002</v>
      </c>
      <c r="F21" s="7">
        <v>22</v>
      </c>
      <c r="G21" s="7"/>
      <c r="H21" s="7"/>
      <c r="I21" s="9">
        <f t="shared" si="2"/>
        <v>22</v>
      </c>
      <c r="J21" s="10" t="s">
        <v>21</v>
      </c>
      <c r="K21" s="10">
        <f t="shared" si="4"/>
        <v>2.3142857142857141</v>
      </c>
      <c r="L21" s="10">
        <f>I21/C21</f>
        <v>1.1340206185567012</v>
      </c>
      <c r="M21" s="11">
        <f>I21/(3.14*(E21/2)^2)</f>
        <v>66.742583321441018</v>
      </c>
    </row>
    <row r="22" spans="1:13" x14ac:dyDescent="0.15">
      <c r="A22" s="7" t="s">
        <v>22</v>
      </c>
      <c r="B22" s="7"/>
      <c r="C22" s="7">
        <v>7.5</v>
      </c>
      <c r="D22" s="8">
        <v>0.23300000000000001</v>
      </c>
      <c r="E22" s="8">
        <v>0.20799999999999999</v>
      </c>
      <c r="F22" s="7">
        <v>4.7</v>
      </c>
      <c r="G22" s="7">
        <v>4.45</v>
      </c>
      <c r="H22" s="7">
        <v>4.5999999999999996</v>
      </c>
      <c r="I22" s="9">
        <f t="shared" si="2"/>
        <v>4.583333333333333</v>
      </c>
      <c r="J22" s="10">
        <f t="shared" si="3"/>
        <v>2.241605091988718E-2</v>
      </c>
      <c r="K22" s="10" t="s">
        <v>21</v>
      </c>
      <c r="L22" s="10">
        <f>I22/C22</f>
        <v>0.61111111111111105</v>
      </c>
      <c r="M22" s="11">
        <f>I22/(3.14*(E22/2)^2)</f>
        <v>134.95379967085015</v>
      </c>
    </row>
    <row r="23" spans="1:13" x14ac:dyDescent="0.15">
      <c r="A23" s="7" t="s">
        <v>23</v>
      </c>
      <c r="B23" s="7"/>
      <c r="C23" s="7">
        <v>4.5999999999999996</v>
      </c>
      <c r="D23" s="8">
        <v>0.24199999999999999</v>
      </c>
      <c r="E23" s="8">
        <v>0.247</v>
      </c>
      <c r="F23" s="7">
        <v>10.1</v>
      </c>
      <c r="G23" s="7">
        <v>9.3000000000000007</v>
      </c>
      <c r="H23" s="7">
        <v>8.85</v>
      </c>
      <c r="I23" s="9">
        <f t="shared" si="2"/>
        <v>9.4166666666666661</v>
      </c>
      <c r="J23" s="10">
        <f t="shared" si="3"/>
        <v>5.4895796174409983E-2</v>
      </c>
      <c r="K23" s="10" t="s">
        <v>21</v>
      </c>
      <c r="L23" s="10">
        <f>I23/C23</f>
        <v>2.0471014492753623</v>
      </c>
      <c r="M23" s="11">
        <f>I23/(3.14*(E23/2)^2)</f>
        <v>196.62269034894749</v>
      </c>
    </row>
  </sheetData>
  <sortState ref="A12:N17">
    <sortCondition descending="1" ref="I12"/>
  </sortState>
  <mergeCells count="3">
    <mergeCell ref="B2:C2"/>
    <mergeCell ref="D2:L2"/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N Netchayev</dc:creator>
  <cp:lastModifiedBy>Alexander N Netchayev</cp:lastModifiedBy>
  <dcterms:created xsi:type="dcterms:W3CDTF">2012-02-09T15:03:02Z</dcterms:created>
  <dcterms:modified xsi:type="dcterms:W3CDTF">2012-02-09T16:05:33Z</dcterms:modified>
</cp:coreProperties>
</file>