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0490" windowHeight="7470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<sst xmlns="http://schemas.openxmlformats.org/spreadsheetml/2006/main" count="83" uniqueCount="79">
  <si>
    <t>п/н</t>
  </si>
  <si>
    <t xml:space="preserve">ФИО </t>
  </si>
  <si>
    <t>Чемпионат КК</t>
  </si>
  <si>
    <t>место</t>
  </si>
  <si>
    <t>Коэффициент</t>
  </si>
  <si>
    <t>Итоговый результат по Коэффициенту *</t>
  </si>
  <si>
    <t>Столбец1</t>
  </si>
  <si>
    <t>Столбец2</t>
  </si>
  <si>
    <t>Столбец3</t>
  </si>
  <si>
    <t>Столбец4</t>
  </si>
  <si>
    <t>Столбец6</t>
  </si>
  <si>
    <t>Столбец7</t>
  </si>
  <si>
    <t>Столбец11</t>
  </si>
  <si>
    <t>Столбец12</t>
  </si>
  <si>
    <t>Столбец13</t>
  </si>
  <si>
    <t>Григорьев В.Ю.</t>
  </si>
  <si>
    <t>Чемпионат г. Красноярска</t>
  </si>
  <si>
    <t>Чемпионат г. Красноярска (Песчанка)</t>
  </si>
  <si>
    <t>Жилин М.С.</t>
  </si>
  <si>
    <t>Шванев В.Ю.</t>
  </si>
  <si>
    <t>Письменский С.А.</t>
  </si>
  <si>
    <t>Фролов С.А.</t>
  </si>
  <si>
    <t>Волчков А.М.</t>
  </si>
  <si>
    <t>Требушевский В.М.</t>
  </si>
  <si>
    <t>Черсунов Н.Н.</t>
  </si>
  <si>
    <t>Лосев В.В.</t>
  </si>
  <si>
    <t>Желудков М.В.</t>
  </si>
  <si>
    <t>Мальчевский В.Ю.</t>
  </si>
  <si>
    <t>Бугров А.А.</t>
  </si>
  <si>
    <t>Ануфриев П.А.</t>
  </si>
  <si>
    <t>Никитин Е.В.</t>
  </si>
  <si>
    <t>Ануфриев А.Ю.</t>
  </si>
  <si>
    <t>Черкашин А.А.</t>
  </si>
  <si>
    <t>Сиротин Е.Л.</t>
  </si>
  <si>
    <t>Сувейзда Г.В.</t>
  </si>
  <si>
    <t>Овчинников Д.С.</t>
  </si>
  <si>
    <t>Суханов Д.М.</t>
  </si>
  <si>
    <t>Казанцев А.М.</t>
  </si>
  <si>
    <t>Ощепков А.С.</t>
  </si>
  <si>
    <t>Кочура О.В.</t>
  </si>
  <si>
    <t>Гультяев И.В.</t>
  </si>
  <si>
    <t>Журбин А.Н.</t>
  </si>
  <si>
    <t>Павлов А.И.</t>
  </si>
  <si>
    <t>Сиротин С.Л.</t>
  </si>
  <si>
    <t>Латынцев Н.С.</t>
  </si>
  <si>
    <t>Лазарев П.П.</t>
  </si>
  <si>
    <t>Лисичкин И.В.</t>
  </si>
  <si>
    <t>Потапов А.П.</t>
  </si>
  <si>
    <t>Кол-во участников</t>
  </si>
  <si>
    <t xml:space="preserve">Место в рейтинге </t>
  </si>
  <si>
    <t>Сложность</t>
  </si>
  <si>
    <t>Коротченко М.Н.</t>
  </si>
  <si>
    <t>Штефанов А.А.</t>
  </si>
  <si>
    <t>Ясев М.В.</t>
  </si>
  <si>
    <t>Шегай В.А.</t>
  </si>
  <si>
    <t>Столбец102</t>
  </si>
  <si>
    <t>Столбец103</t>
  </si>
  <si>
    <t>Рейтинг (Красноярский край) 2018-2019 в дисциплине "ловля спиннингом с берега"</t>
  </si>
  <si>
    <t>Чемпионат КК (оз. Бархатово)</t>
  </si>
  <si>
    <t>Ковалев В.В.</t>
  </si>
  <si>
    <t>Петроченко Е.Ю.</t>
  </si>
  <si>
    <t>Быжовский В.А.</t>
  </si>
  <si>
    <t>Ларин Г.А.</t>
  </si>
  <si>
    <t>Котов А.В.</t>
  </si>
  <si>
    <t>Иванов О.А.</t>
  </si>
  <si>
    <t>Иванов А.О.</t>
  </si>
  <si>
    <t>Колодяжный А.В.</t>
  </si>
  <si>
    <t>Пергунов Д.В.</t>
  </si>
  <si>
    <t>Прудников Д.А.</t>
  </si>
  <si>
    <t xml:space="preserve">Рыжков В.В. </t>
  </si>
  <si>
    <t>Иванов С.В.</t>
  </si>
  <si>
    <t>Фокин Д.В.</t>
  </si>
  <si>
    <t>Познанский А.А.</t>
  </si>
  <si>
    <t>Пашин И.С.</t>
  </si>
  <si>
    <t>Качаев Р.Г.</t>
  </si>
  <si>
    <t>Плясунов С.А.</t>
  </si>
  <si>
    <t>Кубок Востока г. Омск</t>
  </si>
  <si>
    <t>Кубок Востока</t>
  </si>
  <si>
    <t>Урупака К.И.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</si>
</sst>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0" xfId="15" applyBorder="1" applyAlignment="1">
      <alignment/>
    </xf>
    <xf numFmtId="0" fontId="0" fillId="2" borderId="10" xfId="15" applyNumberFormat="1" applyBorder="1" applyAlignment="1">
      <alignment/>
    </xf>
    <xf numFmtId="0" fontId="0" fillId="2" borderId="11" xfId="15" applyBorder="1" applyAlignment="1">
      <alignment/>
    </xf>
    <xf numFmtId="0" fontId="0" fillId="3" borderId="11" xfId="16" applyBorder="1" applyAlignment="1">
      <alignment/>
    </xf>
    <xf numFmtId="0" fontId="0" fillId="4" borderId="10" xfId="17" applyBorder="1" applyAlignment="1">
      <alignment/>
    </xf>
    <xf numFmtId="0" fontId="0" fillId="4" borderId="11" xfId="17" applyBorder="1" applyAlignment="1">
      <alignment/>
    </xf>
    <xf numFmtId="0" fontId="0" fillId="3" borderId="12" xfId="16" applyBorder="1" applyAlignment="1">
      <alignment/>
    </xf>
    <xf numFmtId="0" fontId="0" fillId="2" borderId="10" xfId="15" applyBorder="1" applyAlignment="1" applyProtection="1">
      <alignment/>
      <protection hidden="1"/>
    </xf>
    <xf numFmtId="0" fontId="0" fillId="2" borderId="10" xfId="15" applyNumberFormat="1" applyBorder="1" applyAlignment="1" applyProtection="1">
      <alignment/>
      <protection hidden="1"/>
    </xf>
    <xf numFmtId="0" fontId="0" fillId="2" borderId="11" xfId="15" applyNumberFormat="1" applyBorder="1" applyAlignment="1" applyProtection="1">
      <alignment/>
      <protection hidden="1"/>
    </xf>
    <xf numFmtId="0" fontId="0" fillId="3" borderId="10" xfId="16" applyFont="1" applyBorder="1" applyAlignment="1">
      <alignment/>
    </xf>
    <xf numFmtId="0" fontId="0" fillId="3" borderId="10" xfId="16" applyFont="1" applyBorder="1" applyAlignment="1">
      <alignment wrapText="1"/>
    </xf>
    <xf numFmtId="0" fontId="0" fillId="6" borderId="2" xfId="19" applyBorder="1" applyAlignment="1">
      <alignment/>
    </xf>
    <xf numFmtId="0" fontId="0" fillId="6" borderId="2" xfId="19" applyBorder="1" applyAlignment="1">
      <alignment horizontal="center" wrapText="1"/>
    </xf>
    <xf numFmtId="0" fontId="0" fillId="6" borderId="2" xfId="19" applyBorder="1" applyAlignment="1">
      <alignment horizontal="center" vertical="center"/>
    </xf>
    <xf numFmtId="0" fontId="0" fillId="6" borderId="2" xfId="19" applyBorder="1" applyAlignment="1">
      <alignment horizontal="center"/>
    </xf>
    <xf numFmtId="0" fontId="0" fillId="6" borderId="2" xfId="19" applyBorder="1" applyAlignment="1" applyProtection="1">
      <alignment horizontal="center"/>
      <protection hidden="1"/>
    </xf>
    <xf numFmtId="0" fontId="0" fillId="4" borderId="10" xfId="17" applyNumberFormat="1" applyBorder="1" applyAlignment="1" applyProtection="1">
      <alignment/>
      <protection hidden="1"/>
    </xf>
    <xf numFmtId="0" fontId="0" fillId="4" borderId="10" xfId="17" applyBorder="1" applyAlignment="1" applyProtection="1">
      <alignment/>
      <protection hidden="1"/>
    </xf>
    <xf numFmtId="0" fontId="0" fillId="2" borderId="0" xfId="15" applyAlignment="1">
      <alignment/>
    </xf>
    <xf numFmtId="0" fontId="0" fillId="2" borderId="0" xfId="15" applyAlignment="1">
      <alignment horizontal="center"/>
    </xf>
    <xf numFmtId="0" fontId="0" fillId="4" borderId="10" xfId="17" applyNumberFormat="1" applyFont="1" applyBorder="1" applyAlignment="1" applyProtection="1">
      <alignment/>
      <protection hidden="1"/>
    </xf>
    <xf numFmtId="164" fontId="0" fillId="7" borderId="10" xfId="20" applyNumberFormat="1" applyBorder="1" applyAlignment="1" applyProtection="1">
      <alignment horizontal="center"/>
      <protection hidden="1"/>
    </xf>
    <xf numFmtId="0" fontId="0" fillId="7" borderId="10" xfId="20" applyBorder="1" applyAlignment="1" applyProtection="1">
      <alignment horizontal="center"/>
      <protection hidden="1"/>
    </xf>
    <xf numFmtId="0" fontId="0" fillId="7" borderId="13" xfId="20" applyBorder="1" applyAlignment="1" applyProtection="1">
      <alignment horizontal="center"/>
      <protection hidden="1"/>
    </xf>
    <xf numFmtId="0" fontId="0" fillId="2" borderId="0" xfId="15" applyAlignment="1" applyProtection="1">
      <alignment/>
      <protection/>
    </xf>
    <xf numFmtId="0" fontId="0" fillId="6" borderId="2" xfId="19" applyBorder="1" applyAlignment="1" applyProtection="1">
      <alignment horizontal="center" wrapText="1"/>
      <protection locked="0"/>
    </xf>
    <xf numFmtId="0" fontId="0" fillId="6" borderId="2" xfId="19" applyBorder="1" applyAlignment="1" applyProtection="1">
      <alignment horizontal="center" vertical="center"/>
      <protection locked="0"/>
    </xf>
    <xf numFmtId="0" fontId="0" fillId="6" borderId="2" xfId="19" applyBorder="1" applyAlignment="1" applyProtection="1">
      <alignment horizontal="center"/>
      <protection locked="0"/>
    </xf>
    <xf numFmtId="0" fontId="0" fillId="6" borderId="2" xfId="19" applyBorder="1" applyAlignment="1" applyProtection="1">
      <alignment/>
      <protection locked="0"/>
    </xf>
    <xf numFmtId="0" fontId="0" fillId="3" borderId="10" xfId="16" applyFont="1" applyBorder="1" applyAlignment="1">
      <alignment/>
    </xf>
    <xf numFmtId="0" fontId="0" fillId="7" borderId="10" xfId="20" applyNumberFormat="1" applyBorder="1" applyAlignment="1" applyProtection="1">
      <alignment horizontal="center"/>
      <protection hidden="1"/>
    </xf>
    <xf numFmtId="0" fontId="0" fillId="3" borderId="10" xfId="16" applyFont="1" applyBorder="1" applyAlignment="1">
      <alignment/>
    </xf>
    <xf numFmtId="0" fontId="0" fillId="3" borderId="0" xfId="16" applyFont="1" applyBorder="1" applyAlignment="1">
      <alignment/>
    </xf>
    <xf numFmtId="0" fontId="0" fillId="2" borderId="0" xfId="15" applyFont="1" applyAlignment="1">
      <alignment/>
    </xf>
    <xf numFmtId="0" fontId="0" fillId="6" borderId="14" xfId="19" applyBorder="1" applyAlignment="1">
      <alignment horizontal="center" vertical="center" wrapText="1"/>
    </xf>
    <xf numFmtId="0" fontId="0" fillId="6" borderId="15" xfId="19" applyBorder="1" applyAlignment="1">
      <alignment horizontal="center" vertical="center" wrapText="1"/>
    </xf>
    <xf numFmtId="0" fontId="0" fillId="6" borderId="14" xfId="19" applyFont="1" applyBorder="1" applyAlignment="1">
      <alignment horizontal="center" vertical="center" wrapText="1"/>
    </xf>
    <xf numFmtId="0" fontId="23" fillId="33" borderId="3" xfId="44" applyFill="1" applyAlignment="1">
      <alignment horizontal="center" wrapText="1"/>
    </xf>
    <xf numFmtId="0" fontId="0" fillId="3" borderId="10" xfId="16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A10:K64" comment="" totalsRowShown="0">
  <autoFilter ref="A10:K64"/>
  <tableColumns count="11">
    <tableColumn id="1" name="Столбец1"/>
    <tableColumn id="2" name="Столбец2"/>
    <tableColumn id="3" name="Столбец3"/>
    <tableColumn id="4" name="Столбец4"/>
    <tableColumn id="6" name="Столбец6"/>
    <tableColumn id="7" name="Столбец7"/>
    <tableColumn id="15" name="Столбец102"/>
    <tableColumn id="16" name="Столбец103"/>
    <tableColumn id="11" name="Столбец11"/>
    <tableColumn id="12" name="Столбец12"/>
    <tableColumn id="13" name="Столбец1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64"/>
  <sheetViews>
    <sheetView tabSelected="1" zoomScalePageLayoutView="0" workbookViewId="0" topLeftCell="A16">
      <selection activeCell="B30" sqref="B30"/>
    </sheetView>
  </sheetViews>
  <sheetFormatPr defaultColWidth="9.140625" defaultRowHeight="15"/>
  <cols>
    <col min="1" max="1" width="11.421875" style="0" customWidth="1"/>
    <col min="2" max="2" width="32.421875" style="0" customWidth="1"/>
    <col min="3" max="3" width="18.140625" style="0" bestFit="1" customWidth="1"/>
    <col min="4" max="4" width="19.28125" style="0" customWidth="1"/>
    <col min="5" max="5" width="14.28125" style="0" bestFit="1" customWidth="1"/>
    <col min="6" max="6" width="15.00390625" style="0" customWidth="1"/>
    <col min="7" max="8" width="15.28125" style="0" customWidth="1"/>
    <col min="9" max="9" width="23.57421875" style="2" customWidth="1"/>
    <col min="10" max="10" width="16.00390625" style="2" hidden="1" customWidth="1"/>
    <col min="11" max="11" width="17.7109375" style="2" bestFit="1" customWidth="1"/>
    <col min="12" max="12" width="9.140625" style="0" hidden="1" customWidth="1"/>
    <col min="14" max="16" width="11.8515625" style="0" customWidth="1"/>
  </cols>
  <sheetData>
    <row r="1" spans="1:11" ht="20.25" thickBot="1">
      <c r="A1" s="41" t="s">
        <v>57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ht="15.75" thickTop="1"/>
    <row r="3" spans="3:5" ht="15">
      <c r="C3" s="23" t="s">
        <v>48</v>
      </c>
      <c r="E3" s="23" t="s">
        <v>50</v>
      </c>
    </row>
    <row r="4" spans="2:5" ht="15">
      <c r="B4" s="22" t="s">
        <v>16</v>
      </c>
      <c r="C4" s="28">
        <v>28</v>
      </c>
      <c r="D4" s="22"/>
      <c r="E4" s="28">
        <v>1</v>
      </c>
    </row>
    <row r="5" spans="2:5" ht="15">
      <c r="B5" s="22" t="s">
        <v>2</v>
      </c>
      <c r="C5" s="28">
        <v>27</v>
      </c>
      <c r="D5" s="22"/>
      <c r="E5" s="28">
        <v>1</v>
      </c>
    </row>
    <row r="6" spans="2:5" ht="15">
      <c r="B6" s="37" t="s">
        <v>77</v>
      </c>
      <c r="C6" s="28">
        <v>42</v>
      </c>
      <c r="D6" s="22"/>
      <c r="E6" s="28">
        <v>1</v>
      </c>
    </row>
    <row r="8" spans="1:11" ht="30">
      <c r="A8" s="15"/>
      <c r="B8" s="15"/>
      <c r="C8" s="38" t="s">
        <v>17</v>
      </c>
      <c r="D8" s="39"/>
      <c r="E8" s="40" t="s">
        <v>58</v>
      </c>
      <c r="F8" s="39"/>
      <c r="G8" s="40" t="s">
        <v>76</v>
      </c>
      <c r="H8" s="39"/>
      <c r="I8" s="16" t="s">
        <v>5</v>
      </c>
      <c r="J8" s="17"/>
      <c r="K8" s="17" t="s">
        <v>49</v>
      </c>
    </row>
    <row r="9" spans="1:11" ht="15">
      <c r="A9" s="18" t="s">
        <v>0</v>
      </c>
      <c r="B9" s="18" t="s">
        <v>1</v>
      </c>
      <c r="C9" s="18" t="s">
        <v>3</v>
      </c>
      <c r="D9" s="19" t="s">
        <v>4</v>
      </c>
      <c r="E9" s="18" t="s">
        <v>3</v>
      </c>
      <c r="F9" s="18" t="s">
        <v>4</v>
      </c>
      <c r="G9" s="18" t="s">
        <v>3</v>
      </c>
      <c r="H9" s="18" t="s">
        <v>4</v>
      </c>
      <c r="I9" s="16"/>
      <c r="J9" s="17"/>
      <c r="K9" s="17"/>
    </row>
    <row r="10" spans="1:11" ht="15" customHeight="1">
      <c r="A10" s="32" t="s">
        <v>6</v>
      </c>
      <c r="B10" s="32" t="s">
        <v>7</v>
      </c>
      <c r="C10" s="31" t="s">
        <v>8</v>
      </c>
      <c r="D10" s="19" t="s">
        <v>9</v>
      </c>
      <c r="E10" s="31" t="s">
        <v>10</v>
      </c>
      <c r="F10" s="18" t="s">
        <v>11</v>
      </c>
      <c r="G10" s="18" t="s">
        <v>55</v>
      </c>
      <c r="H10" s="18" t="s">
        <v>56</v>
      </c>
      <c r="I10" s="29" t="s">
        <v>12</v>
      </c>
      <c r="J10" s="17" t="s">
        <v>13</v>
      </c>
      <c r="K10" s="30" t="s">
        <v>14</v>
      </c>
    </row>
    <row r="11" spans="1:12" ht="15">
      <c r="A11" s="9">
        <v>6</v>
      </c>
      <c r="B11" s="33" t="s">
        <v>15</v>
      </c>
      <c r="C11" s="3">
        <v>2</v>
      </c>
      <c r="D11" s="11">
        <f aca="true" t="shared" si="0" ref="D11:D42">IF(C11=0,0,$E$4*(100-_xlfn.IFERROR(C11/$C$4,1)*100))</f>
        <v>92.85714285714286</v>
      </c>
      <c r="E11" s="7"/>
      <c r="F11" s="24">
        <f aca="true" t="shared" si="1" ref="F11:F42">IF(E11=0,0,$E$5*(100-_xlfn.IFERROR(E11/$C$5,1)*100))</f>
        <v>0</v>
      </c>
      <c r="G11" s="4">
        <v>1</v>
      </c>
      <c r="H11" s="4">
        <f aca="true" t="shared" si="2" ref="H11:H42">IF(G11=0,0,$E$6*(100-_xlfn.IFERROR(G11/$C$6,1)*100))</f>
        <v>97.61904761904762</v>
      </c>
      <c r="I11" s="25">
        <f>IF(0,"",LARGE((D11,F11,H11),1)+LARGE((D11,F11,H11),2))</f>
        <v>190.47619047619048</v>
      </c>
      <c r="J11" s="26">
        <f aca="true" t="shared" si="3" ref="J11:J42">SUM(--(FREQUENCY((I$11:I$64&gt;I11)*I$11:I$64,I$11:I$64)&gt;0))</f>
        <v>1</v>
      </c>
      <c r="K11" s="27">
        <f aca="true" t="shared" si="4" ref="K11:K42">J11+IF(COUNTIF($J$11:$J$64,J11)&gt;1,0.5,0)</f>
        <v>1</v>
      </c>
      <c r="L11" s="1">
        <f>RANK(I12,$I$11:$I$64,1)-SUMPRODUCT((I12&gt;$I$11:$I$64)*(MATCH($I$11:$I$64,$I$11:$I$64,)&lt;&gt;ROW($I$11:$I$64)-4))</f>
        <v>1</v>
      </c>
    </row>
    <row r="12" spans="1:12" ht="15">
      <c r="A12" s="9">
        <v>44</v>
      </c>
      <c r="B12" s="13" t="s">
        <v>23</v>
      </c>
      <c r="C12" s="3">
        <v>3</v>
      </c>
      <c r="D12" s="10">
        <f t="shared" si="0"/>
        <v>89.28571428571429</v>
      </c>
      <c r="E12" s="7">
        <v>5</v>
      </c>
      <c r="F12" s="21">
        <f t="shared" si="1"/>
        <v>81.48148148148148</v>
      </c>
      <c r="G12" s="4"/>
      <c r="H12" s="4">
        <f t="shared" si="2"/>
        <v>0</v>
      </c>
      <c r="I12" s="25">
        <f>IF(0,"",LARGE((D12,F12,H12),1)+LARGE((D12,F12,H12),2))</f>
        <v>170.76719576719577</v>
      </c>
      <c r="J12" s="26">
        <f t="shared" si="3"/>
        <v>2</v>
      </c>
      <c r="K12" s="27">
        <f t="shared" si="4"/>
        <v>2</v>
      </c>
      <c r="L12" s="1">
        <f>RANK(I13,$I$11:$I$64,1)-SUMPRODUCT((I13&gt;$I$11:$I$64)*(MATCH($I$11:$I$64,$I$11:$I$64,)&lt;&gt;ROW($I$11:$I$64)-4))</f>
        <v>1</v>
      </c>
    </row>
    <row r="13" spans="1:12" ht="15">
      <c r="A13" s="9">
        <v>50</v>
      </c>
      <c r="B13" s="33" t="s">
        <v>19</v>
      </c>
      <c r="C13" s="3">
        <v>5</v>
      </c>
      <c r="D13" s="10">
        <f t="shared" si="0"/>
        <v>82.14285714285714</v>
      </c>
      <c r="E13" s="7"/>
      <c r="F13" s="21">
        <f t="shared" si="1"/>
        <v>0</v>
      </c>
      <c r="G13" s="4">
        <v>5</v>
      </c>
      <c r="H13" s="4">
        <f t="shared" si="2"/>
        <v>88.0952380952381</v>
      </c>
      <c r="I13" s="25">
        <f>IF(0,"",LARGE((D13,F13,H13),1)+LARGE((D13,F13,H13),2))</f>
        <v>170.23809523809524</v>
      </c>
      <c r="J13" s="26">
        <f t="shared" si="3"/>
        <v>3</v>
      </c>
      <c r="K13" s="27">
        <f t="shared" si="4"/>
        <v>3</v>
      </c>
      <c r="L13" s="1">
        <f>RANK(I14,$I$11:$I$64,1)-SUMPRODUCT((I14&gt;$I$11:$I$64)*(MATCH($I$11:$I$64,$I$11:$I$64,)&lt;&gt;ROW($I$11:$I$64)-4))</f>
        <v>1</v>
      </c>
    </row>
    <row r="14" spans="1:12" ht="15">
      <c r="A14" s="9">
        <v>5</v>
      </c>
      <c r="B14" s="33" t="s">
        <v>22</v>
      </c>
      <c r="C14" s="3">
        <v>1</v>
      </c>
      <c r="D14" s="10">
        <f t="shared" si="0"/>
        <v>96.42857142857143</v>
      </c>
      <c r="E14" s="7">
        <v>9</v>
      </c>
      <c r="F14" s="21">
        <f t="shared" si="1"/>
        <v>66.66666666666667</v>
      </c>
      <c r="G14" s="4"/>
      <c r="H14" s="4">
        <f t="shared" si="2"/>
        <v>0</v>
      </c>
      <c r="I14" s="25">
        <f>IF(0,"",LARGE((D14,F14,H14),1)+LARGE((D14,F14,H14),2))</f>
        <v>163.0952380952381</v>
      </c>
      <c r="J14" s="26">
        <f t="shared" si="3"/>
        <v>4</v>
      </c>
      <c r="K14" s="27">
        <f t="shared" si="4"/>
        <v>4</v>
      </c>
      <c r="L14" s="1">
        <f>RANK(I15,$I$11:$I$64,1)-SUMPRODUCT((I15&gt;$I$11:$I$64)*(MATCH($I$11:$I$64,$I$11:$I$64,)&lt;&gt;ROW($I$11:$I$64)-4))</f>
        <v>1</v>
      </c>
    </row>
    <row r="15" spans="1:12" ht="15">
      <c r="A15" s="9">
        <v>16</v>
      </c>
      <c r="B15" s="35" t="s">
        <v>59</v>
      </c>
      <c r="C15" s="3">
        <v>11</v>
      </c>
      <c r="D15" s="11">
        <f t="shared" si="0"/>
        <v>60.714285714285715</v>
      </c>
      <c r="E15" s="7">
        <v>4</v>
      </c>
      <c r="F15" s="20">
        <f t="shared" si="1"/>
        <v>85.18518518518519</v>
      </c>
      <c r="G15" s="4"/>
      <c r="H15" s="4">
        <f t="shared" si="2"/>
        <v>0</v>
      </c>
      <c r="I15" s="25">
        <f>IF(0,"",LARGE((D15,F15,H15),1)+LARGE((D15,F15,H15),2))</f>
        <v>145.8994708994709</v>
      </c>
      <c r="J15" s="34">
        <f t="shared" si="3"/>
        <v>5</v>
      </c>
      <c r="K15" s="27">
        <f t="shared" si="4"/>
        <v>5</v>
      </c>
      <c r="L15" s="1">
        <f>RANK(I16,$I$11:$I$64,1)-SUMPRODUCT((I16&gt;$I$11:$I$64)*(MATCH($I$11:$I$64,$I$11:$I$64,)&lt;&gt;ROW($I$11:$I$64)-4))</f>
        <v>1</v>
      </c>
    </row>
    <row r="16" spans="1:12" ht="15">
      <c r="A16" s="9">
        <v>3</v>
      </c>
      <c r="B16" s="13" t="s">
        <v>28</v>
      </c>
      <c r="C16" s="3">
        <v>9</v>
      </c>
      <c r="D16" s="10">
        <f t="shared" si="0"/>
        <v>67.85714285714286</v>
      </c>
      <c r="E16" s="7">
        <v>6</v>
      </c>
      <c r="F16" s="21">
        <f t="shared" si="1"/>
        <v>77.77777777777777</v>
      </c>
      <c r="G16" s="4"/>
      <c r="H16" s="4">
        <f t="shared" si="2"/>
        <v>0</v>
      </c>
      <c r="I16" s="25">
        <f>IF(0,"",LARGE((D16,F16,H16),1)+LARGE((D16,F16,H16),2))</f>
        <v>145.63492063492063</v>
      </c>
      <c r="J16" s="26">
        <f t="shared" si="3"/>
        <v>6</v>
      </c>
      <c r="K16" s="27">
        <f t="shared" si="4"/>
        <v>6</v>
      </c>
      <c r="L16" s="1" t="e">
        <f>RANK(#REF!,$I$11:$I$64,1)-SUMPRODUCT((#REF!&gt;$I$11:$I$64)*(MATCH($I$11:$I$64,$I$11:$I$64,)&lt;&gt;ROW($I$11:$I$64)-4))</f>
        <v>#REF!</v>
      </c>
    </row>
    <row r="17" spans="1:12" ht="15">
      <c r="A17" s="9">
        <v>18</v>
      </c>
      <c r="B17" s="33" t="s">
        <v>51</v>
      </c>
      <c r="C17" s="3">
        <v>13</v>
      </c>
      <c r="D17" s="10">
        <f t="shared" si="0"/>
        <v>53.57142857142857</v>
      </c>
      <c r="E17" s="7">
        <v>3</v>
      </c>
      <c r="F17" s="21">
        <f t="shared" si="1"/>
        <v>88.88888888888889</v>
      </c>
      <c r="G17" s="4"/>
      <c r="H17" s="4">
        <f t="shared" si="2"/>
        <v>0</v>
      </c>
      <c r="I17" s="25">
        <f>IF(0,"",LARGE((D17,F17,H17),1)+LARGE((D17,F17,H17),2))</f>
        <v>142.46031746031747</v>
      </c>
      <c r="J17" s="26">
        <f t="shared" si="3"/>
        <v>7</v>
      </c>
      <c r="K17" s="27">
        <f t="shared" si="4"/>
        <v>7</v>
      </c>
      <c r="L17" s="1"/>
    </row>
    <row r="18" spans="1:12" ht="15">
      <c r="A18" s="9">
        <v>14</v>
      </c>
      <c r="B18" s="13" t="s">
        <v>37</v>
      </c>
      <c r="C18" s="3">
        <v>4</v>
      </c>
      <c r="D18" s="10">
        <f t="shared" si="0"/>
        <v>85.71428571428572</v>
      </c>
      <c r="E18" s="7">
        <v>12</v>
      </c>
      <c r="F18" s="21">
        <f t="shared" si="1"/>
        <v>55.55555555555556</v>
      </c>
      <c r="G18" s="4"/>
      <c r="H18" s="4">
        <f t="shared" si="2"/>
        <v>0</v>
      </c>
      <c r="I18" s="25">
        <f>IF(0,"",LARGE((D18,F18,H18),1)+LARGE((D18,F18,H18),2))</f>
        <v>141.26984126984127</v>
      </c>
      <c r="J18" s="26">
        <f t="shared" si="3"/>
        <v>8</v>
      </c>
      <c r="K18" s="27">
        <f t="shared" si="4"/>
        <v>8</v>
      </c>
      <c r="L18" s="1"/>
    </row>
    <row r="19" spans="1:12" ht="15">
      <c r="A19" s="9">
        <v>49</v>
      </c>
      <c r="B19" s="13" t="s">
        <v>24</v>
      </c>
      <c r="C19" s="3">
        <v>10</v>
      </c>
      <c r="D19" s="10">
        <f t="shared" si="0"/>
        <v>64.28571428571428</v>
      </c>
      <c r="E19" s="7">
        <v>8</v>
      </c>
      <c r="F19" s="21">
        <f t="shared" si="1"/>
        <v>70.37037037037038</v>
      </c>
      <c r="G19" s="4"/>
      <c r="H19" s="4">
        <f t="shared" si="2"/>
        <v>0</v>
      </c>
      <c r="I19" s="25">
        <f>IF(0,"",LARGE((D19,F19,H19),1)+LARGE((D19,F19,H19),2))</f>
        <v>134.65608465608466</v>
      </c>
      <c r="J19" s="26">
        <f t="shared" si="3"/>
        <v>9</v>
      </c>
      <c r="K19" s="27">
        <f t="shared" si="4"/>
        <v>9</v>
      </c>
      <c r="L19" s="1"/>
    </row>
    <row r="20" spans="1:12" ht="15">
      <c r="A20" s="9">
        <v>2</v>
      </c>
      <c r="B20" s="33" t="s">
        <v>29</v>
      </c>
      <c r="C20" s="3">
        <v>12</v>
      </c>
      <c r="D20" s="10">
        <f t="shared" si="0"/>
        <v>57.142857142857146</v>
      </c>
      <c r="E20" s="7">
        <v>7</v>
      </c>
      <c r="F20" s="21">
        <f t="shared" si="1"/>
        <v>74.07407407407408</v>
      </c>
      <c r="G20" s="4"/>
      <c r="H20" s="4">
        <f t="shared" si="2"/>
        <v>0</v>
      </c>
      <c r="I20" s="25">
        <f>IF(0,"",LARGE((D20,F20,H20),1)+LARGE((D20,F20,H20),2))</f>
        <v>131.21693121693121</v>
      </c>
      <c r="J20" s="26">
        <f t="shared" si="3"/>
        <v>10</v>
      </c>
      <c r="K20" s="27">
        <f t="shared" si="4"/>
        <v>10</v>
      </c>
      <c r="L20" s="1"/>
    </row>
    <row r="21" spans="1:12" ht="15">
      <c r="A21" s="9">
        <v>1</v>
      </c>
      <c r="B21" s="33" t="s">
        <v>31</v>
      </c>
      <c r="C21" s="3">
        <v>8</v>
      </c>
      <c r="D21" s="11">
        <f t="shared" si="0"/>
        <v>71.42857142857143</v>
      </c>
      <c r="E21" s="7">
        <v>11</v>
      </c>
      <c r="F21" s="20">
        <f t="shared" si="1"/>
        <v>59.25925925925926</v>
      </c>
      <c r="G21" s="4"/>
      <c r="H21" s="4">
        <f t="shared" si="2"/>
        <v>0</v>
      </c>
      <c r="I21" s="25">
        <f>IF(0,"",LARGE((D21,F21,H21),1)+LARGE((D21,F21,H21),2))</f>
        <v>130.68783068783068</v>
      </c>
      <c r="J21" s="26">
        <f t="shared" si="3"/>
        <v>11</v>
      </c>
      <c r="K21" s="27">
        <f t="shared" si="4"/>
        <v>11</v>
      </c>
      <c r="L21" s="1"/>
    </row>
    <row r="22" spans="1:12" ht="15">
      <c r="A22" s="9">
        <v>20</v>
      </c>
      <c r="B22" s="33" t="s">
        <v>39</v>
      </c>
      <c r="C22" s="3">
        <v>18</v>
      </c>
      <c r="D22" s="10">
        <f t="shared" si="0"/>
        <v>35.71428571428571</v>
      </c>
      <c r="E22" s="7">
        <v>2</v>
      </c>
      <c r="F22" s="21">
        <f t="shared" si="1"/>
        <v>92.5925925925926</v>
      </c>
      <c r="G22" s="4"/>
      <c r="H22" s="4">
        <f t="shared" si="2"/>
        <v>0</v>
      </c>
      <c r="I22" s="25">
        <f>IF(0,"",LARGE((D22,F22,H22),1)+LARGE((D22,F22,H22),2))</f>
        <v>128.3068783068783</v>
      </c>
      <c r="J22" s="26">
        <f t="shared" si="3"/>
        <v>12</v>
      </c>
      <c r="K22" s="27">
        <f t="shared" si="4"/>
        <v>12</v>
      </c>
      <c r="L22" s="1"/>
    </row>
    <row r="23" spans="1:12" ht="15">
      <c r="A23" s="9">
        <v>26</v>
      </c>
      <c r="B23" s="33" t="s">
        <v>27</v>
      </c>
      <c r="C23" s="3">
        <v>15</v>
      </c>
      <c r="D23" s="11">
        <f t="shared" si="0"/>
        <v>46.42857142857143</v>
      </c>
      <c r="E23" s="7"/>
      <c r="F23" s="20">
        <f t="shared" si="1"/>
        <v>0</v>
      </c>
      <c r="G23" s="4">
        <v>8</v>
      </c>
      <c r="H23" s="4">
        <f t="shared" si="2"/>
        <v>80.95238095238095</v>
      </c>
      <c r="I23" s="25">
        <f>IF(0,"",LARGE((D23,F23,H23),1)+LARGE((D23,F23,H23),2))</f>
        <v>127.38095238095238</v>
      </c>
      <c r="J23" s="26">
        <f t="shared" si="3"/>
        <v>13</v>
      </c>
      <c r="K23" s="27">
        <f t="shared" si="4"/>
        <v>13</v>
      </c>
      <c r="L23" s="1"/>
    </row>
    <row r="24" spans="1:12" ht="15">
      <c r="A24" s="9">
        <v>40</v>
      </c>
      <c r="B24" s="14" t="s">
        <v>33</v>
      </c>
      <c r="C24" s="3">
        <v>23</v>
      </c>
      <c r="D24" s="11">
        <f t="shared" si="0"/>
        <v>17.85714285714286</v>
      </c>
      <c r="E24" s="7">
        <v>1</v>
      </c>
      <c r="F24" s="21">
        <f t="shared" si="1"/>
        <v>96.29629629629629</v>
      </c>
      <c r="G24" s="4"/>
      <c r="H24" s="4">
        <f t="shared" si="2"/>
        <v>0</v>
      </c>
      <c r="I24" s="25">
        <f>IF(0,"",LARGE((D24,F24,H24),1)+LARGE((D24,F24,H24),2))</f>
        <v>114.15343915343915</v>
      </c>
      <c r="J24" s="26">
        <f t="shared" si="3"/>
        <v>14</v>
      </c>
      <c r="K24" s="27">
        <f t="shared" si="4"/>
        <v>14</v>
      </c>
      <c r="L24" s="1"/>
    </row>
    <row r="25" spans="1:12" ht="15">
      <c r="A25" s="9">
        <v>25</v>
      </c>
      <c r="B25" s="33" t="s">
        <v>25</v>
      </c>
      <c r="C25" s="3">
        <v>19</v>
      </c>
      <c r="D25" s="10">
        <f t="shared" si="0"/>
        <v>32.14285714285714</v>
      </c>
      <c r="E25" s="7">
        <v>14</v>
      </c>
      <c r="F25" s="21">
        <f t="shared" si="1"/>
        <v>48.14814814814815</v>
      </c>
      <c r="G25" s="4"/>
      <c r="H25" s="4">
        <f t="shared" si="2"/>
        <v>0</v>
      </c>
      <c r="I25" s="25">
        <f>IF(0,"",LARGE((D25,F25,H25),1)+LARGE((D25,F25,H25),2))</f>
        <v>80.29100529100529</v>
      </c>
      <c r="J25" s="26">
        <f t="shared" si="3"/>
        <v>15</v>
      </c>
      <c r="K25" s="27">
        <f t="shared" si="4"/>
        <v>15</v>
      </c>
      <c r="L25" s="1"/>
    </row>
    <row r="26" spans="1:12" ht="15">
      <c r="A26" s="9">
        <v>28</v>
      </c>
      <c r="B26" s="33" t="s">
        <v>35</v>
      </c>
      <c r="C26" s="3">
        <v>6</v>
      </c>
      <c r="D26" s="10">
        <f t="shared" si="0"/>
        <v>78.57142857142857</v>
      </c>
      <c r="E26" s="7"/>
      <c r="F26" s="21">
        <f t="shared" si="1"/>
        <v>0</v>
      </c>
      <c r="G26" s="4"/>
      <c r="H26" s="4">
        <f t="shared" si="2"/>
        <v>0</v>
      </c>
      <c r="I26" s="25">
        <f>IF(0,"",LARGE((D26,F26,H26),1)+LARGE((D26,F26,H26),2))</f>
        <v>78.57142857142857</v>
      </c>
      <c r="J26" s="26">
        <f t="shared" si="3"/>
        <v>16</v>
      </c>
      <c r="K26" s="27">
        <f t="shared" si="4"/>
        <v>16</v>
      </c>
      <c r="L26" s="1"/>
    </row>
    <row r="27" spans="1:12" ht="15">
      <c r="A27" s="9">
        <v>46</v>
      </c>
      <c r="B27" s="35" t="s">
        <v>71</v>
      </c>
      <c r="C27" s="3">
        <v>7</v>
      </c>
      <c r="D27" s="11">
        <f t="shared" si="0"/>
        <v>75</v>
      </c>
      <c r="E27" s="7"/>
      <c r="F27" s="20">
        <f t="shared" si="1"/>
        <v>0</v>
      </c>
      <c r="G27" s="4"/>
      <c r="H27" s="4">
        <f t="shared" si="2"/>
        <v>0</v>
      </c>
      <c r="I27" s="25">
        <f>IF(0,"",LARGE((D27,F27,H27),1)+LARGE((D27,F27,H27),2))</f>
        <v>75</v>
      </c>
      <c r="J27" s="34">
        <f t="shared" si="3"/>
        <v>17</v>
      </c>
      <c r="K27" s="27">
        <f t="shared" si="4"/>
        <v>17</v>
      </c>
      <c r="L27" s="1"/>
    </row>
    <row r="28" spans="1:12" ht="15">
      <c r="A28" s="9">
        <v>38</v>
      </c>
      <c r="B28" s="35" t="s">
        <v>68</v>
      </c>
      <c r="C28" s="3">
        <v>17</v>
      </c>
      <c r="D28" s="11">
        <f t="shared" si="0"/>
        <v>39.28571428571429</v>
      </c>
      <c r="E28" s="7">
        <v>20</v>
      </c>
      <c r="F28" s="20">
        <f t="shared" si="1"/>
        <v>25.925925925925924</v>
      </c>
      <c r="G28" s="4"/>
      <c r="H28" s="4">
        <f t="shared" si="2"/>
        <v>0</v>
      </c>
      <c r="I28" s="25">
        <f>IF(0,"",LARGE((D28,F28,H28),1)+LARGE((D28,F28,H28),2))</f>
        <v>65.21164021164022</v>
      </c>
      <c r="J28" s="34">
        <f t="shared" si="3"/>
        <v>18</v>
      </c>
      <c r="K28" s="27">
        <f t="shared" si="4"/>
        <v>18</v>
      </c>
      <c r="L28" s="1"/>
    </row>
    <row r="29" spans="1:12" ht="15">
      <c r="A29" s="9">
        <v>17</v>
      </c>
      <c r="B29" s="35" t="s">
        <v>66</v>
      </c>
      <c r="C29" s="3"/>
      <c r="D29" s="11">
        <f t="shared" si="0"/>
        <v>0</v>
      </c>
      <c r="E29" s="7">
        <v>10</v>
      </c>
      <c r="F29" s="20">
        <f t="shared" si="1"/>
        <v>62.96296296296296</v>
      </c>
      <c r="G29" s="4"/>
      <c r="H29" s="4">
        <f t="shared" si="2"/>
        <v>0</v>
      </c>
      <c r="I29" s="25">
        <f>IF(0,"",LARGE((D29,F29,H29),1)+LARGE((D29,F29,H29),2))</f>
        <v>62.96296296296296</v>
      </c>
      <c r="J29" s="34">
        <f t="shared" si="3"/>
        <v>19</v>
      </c>
      <c r="K29" s="27">
        <f t="shared" si="4"/>
        <v>19</v>
      </c>
      <c r="L29" s="1">
        <f>RANK(I30,$I$11:$I$64,1)-SUMPRODUCT((I30&gt;$I$11:$I$64)*(MATCH($I$11:$I$64,$I$11:$I$64,)&lt;&gt;ROW($I$11:$I$64)-4))</f>
        <v>1</v>
      </c>
    </row>
    <row r="30" spans="1:12" ht="15">
      <c r="A30" s="9">
        <v>45</v>
      </c>
      <c r="B30" s="42" t="s">
        <v>78</v>
      </c>
      <c r="C30" s="3">
        <v>21</v>
      </c>
      <c r="D30" s="10">
        <f t="shared" si="0"/>
        <v>25</v>
      </c>
      <c r="E30" s="7">
        <v>19</v>
      </c>
      <c r="F30" s="21">
        <f t="shared" si="1"/>
        <v>29.629629629629633</v>
      </c>
      <c r="G30" s="4"/>
      <c r="H30" s="4">
        <f t="shared" si="2"/>
        <v>0</v>
      </c>
      <c r="I30" s="25">
        <f>IF(0,"",LARGE((D30,F30,H30),1)+LARGE((D30,F30,H30),2))</f>
        <v>54.62962962962963</v>
      </c>
      <c r="J30" s="26">
        <f t="shared" si="3"/>
        <v>20</v>
      </c>
      <c r="K30" s="27">
        <f t="shared" si="4"/>
        <v>20</v>
      </c>
      <c r="L30" s="1"/>
    </row>
    <row r="31" spans="1:12" ht="15">
      <c r="A31" s="9">
        <v>10</v>
      </c>
      <c r="B31" s="33" t="s">
        <v>41</v>
      </c>
      <c r="C31" s="3"/>
      <c r="D31" s="10">
        <f t="shared" si="0"/>
        <v>0</v>
      </c>
      <c r="E31" s="7">
        <v>13</v>
      </c>
      <c r="F31" s="21">
        <f t="shared" si="1"/>
        <v>51.851851851851855</v>
      </c>
      <c r="G31" s="4"/>
      <c r="H31" s="4">
        <f t="shared" si="2"/>
        <v>0</v>
      </c>
      <c r="I31" s="25">
        <f>IF(0,"",LARGE((D31,F31,H31),1)+LARGE((D31,F31,H31),2))</f>
        <v>51.851851851851855</v>
      </c>
      <c r="J31" s="26">
        <f t="shared" si="3"/>
        <v>21</v>
      </c>
      <c r="K31" s="27">
        <f t="shared" si="4"/>
        <v>21</v>
      </c>
      <c r="L31" s="1"/>
    </row>
    <row r="32" spans="1:12" ht="15">
      <c r="A32" s="9">
        <v>39</v>
      </c>
      <c r="B32" s="35" t="s">
        <v>69</v>
      </c>
      <c r="C32" s="3">
        <v>25</v>
      </c>
      <c r="D32" s="11">
        <f t="shared" si="0"/>
        <v>10.714285714285708</v>
      </c>
      <c r="E32" s="7">
        <v>16</v>
      </c>
      <c r="F32" s="20">
        <f t="shared" si="1"/>
        <v>40.74074074074075</v>
      </c>
      <c r="G32" s="4"/>
      <c r="H32" s="4">
        <f t="shared" si="2"/>
        <v>0</v>
      </c>
      <c r="I32" s="25">
        <f>IF(0,"",LARGE((D32,F32,H32),1)+LARGE((D32,F32,H32),2))</f>
        <v>51.455026455026456</v>
      </c>
      <c r="J32" s="34">
        <f t="shared" si="3"/>
        <v>22</v>
      </c>
      <c r="K32" s="27">
        <f t="shared" si="4"/>
        <v>22</v>
      </c>
      <c r="L32" s="1"/>
    </row>
    <row r="33" spans="1:12" ht="15">
      <c r="A33" s="9">
        <v>36</v>
      </c>
      <c r="B33" s="35" t="s">
        <v>72</v>
      </c>
      <c r="C33" s="3">
        <v>14</v>
      </c>
      <c r="D33" s="11">
        <f t="shared" si="0"/>
        <v>50</v>
      </c>
      <c r="E33" s="7"/>
      <c r="F33" s="20">
        <f t="shared" si="1"/>
        <v>0</v>
      </c>
      <c r="G33" s="4"/>
      <c r="H33" s="4">
        <f t="shared" si="2"/>
        <v>0</v>
      </c>
      <c r="I33" s="25">
        <f>IF(0,"",LARGE((D33,F33,H33),1)+LARGE((D33,F33,H33),2))</f>
        <v>50</v>
      </c>
      <c r="J33" s="34">
        <f t="shared" si="3"/>
        <v>23</v>
      </c>
      <c r="K33" s="27">
        <f t="shared" si="4"/>
        <v>23</v>
      </c>
      <c r="L33" s="1"/>
    </row>
    <row r="34" spans="1:12" ht="15">
      <c r="A34" s="9">
        <v>19</v>
      </c>
      <c r="B34" s="35" t="s">
        <v>63</v>
      </c>
      <c r="C34" s="3"/>
      <c r="D34" s="11">
        <f t="shared" si="0"/>
        <v>0</v>
      </c>
      <c r="E34" s="7">
        <v>15</v>
      </c>
      <c r="F34" s="20">
        <f t="shared" si="1"/>
        <v>44.44444444444444</v>
      </c>
      <c r="G34" s="4"/>
      <c r="H34" s="4">
        <f t="shared" si="2"/>
        <v>0</v>
      </c>
      <c r="I34" s="25">
        <f>IF(0,"",LARGE((D34,F34,H34),1)+LARGE((D34,F34,H34),2))</f>
        <v>44.44444444444444</v>
      </c>
      <c r="J34" s="34">
        <f t="shared" si="3"/>
        <v>24</v>
      </c>
      <c r="K34" s="27">
        <f t="shared" si="4"/>
        <v>24</v>
      </c>
      <c r="L34" s="1"/>
    </row>
    <row r="35" spans="1:12" ht="15">
      <c r="A35" s="9">
        <v>31</v>
      </c>
      <c r="B35" s="35" t="s">
        <v>73</v>
      </c>
      <c r="C35" s="3">
        <v>16</v>
      </c>
      <c r="D35" s="11">
        <f t="shared" si="0"/>
        <v>42.85714285714286</v>
      </c>
      <c r="E35" s="7"/>
      <c r="F35" s="20">
        <f t="shared" si="1"/>
        <v>0</v>
      </c>
      <c r="G35" s="4"/>
      <c r="H35" s="4">
        <f t="shared" si="2"/>
        <v>0</v>
      </c>
      <c r="I35" s="25">
        <f>IF(0,"",LARGE((D35,F35,H35),1)+LARGE((D35,F35,H35),2))</f>
        <v>42.85714285714286</v>
      </c>
      <c r="J35" s="34">
        <f t="shared" si="3"/>
        <v>25</v>
      </c>
      <c r="K35" s="27">
        <f t="shared" si="4"/>
        <v>25</v>
      </c>
      <c r="L35" s="1"/>
    </row>
    <row r="36" spans="1:12" ht="15">
      <c r="A36" s="9">
        <v>33</v>
      </c>
      <c r="B36" s="35" t="s">
        <v>60</v>
      </c>
      <c r="C36" s="3"/>
      <c r="D36" s="11">
        <f t="shared" si="0"/>
        <v>0</v>
      </c>
      <c r="E36" s="7">
        <v>17</v>
      </c>
      <c r="F36" s="20">
        <f t="shared" si="1"/>
        <v>37.03703703703704</v>
      </c>
      <c r="G36" s="4"/>
      <c r="H36" s="4">
        <f t="shared" si="2"/>
        <v>0</v>
      </c>
      <c r="I36" s="25">
        <f>IF(0,"",LARGE((D36,F36,H36),1)+LARGE((D36,F36,H36),2))</f>
        <v>37.03703703703704</v>
      </c>
      <c r="J36" s="34">
        <f t="shared" si="3"/>
        <v>26</v>
      </c>
      <c r="K36" s="27">
        <f t="shared" si="4"/>
        <v>26</v>
      </c>
      <c r="L36" s="1"/>
    </row>
    <row r="37" spans="1:12" ht="15">
      <c r="A37" s="9">
        <v>12</v>
      </c>
      <c r="B37" s="35" t="s">
        <v>64</v>
      </c>
      <c r="C37" s="3"/>
      <c r="D37" s="11">
        <f t="shared" si="0"/>
        <v>0</v>
      </c>
      <c r="E37" s="7">
        <v>18</v>
      </c>
      <c r="F37" s="20">
        <f t="shared" si="1"/>
        <v>33.33333333333334</v>
      </c>
      <c r="G37" s="4"/>
      <c r="H37" s="4">
        <f t="shared" si="2"/>
        <v>0</v>
      </c>
      <c r="I37" s="25">
        <f>IF(0,"",LARGE((D37,F37,H37),1)+LARGE((D37,F37,H37),2))</f>
        <v>33.33333333333334</v>
      </c>
      <c r="J37" s="34">
        <f t="shared" si="3"/>
        <v>27</v>
      </c>
      <c r="K37" s="27">
        <f t="shared" si="4"/>
        <v>27</v>
      </c>
      <c r="L37" s="1"/>
    </row>
    <row r="38" spans="1:12" ht="15">
      <c r="A38" s="9">
        <v>48</v>
      </c>
      <c r="B38" s="33" t="s">
        <v>32</v>
      </c>
      <c r="C38" s="3">
        <v>20</v>
      </c>
      <c r="D38" s="10">
        <f t="shared" si="0"/>
        <v>28.57142857142857</v>
      </c>
      <c r="E38" s="7"/>
      <c r="F38" s="21">
        <f t="shared" si="1"/>
        <v>0</v>
      </c>
      <c r="G38" s="4"/>
      <c r="H38" s="4">
        <f t="shared" si="2"/>
        <v>0</v>
      </c>
      <c r="I38" s="25">
        <f>IF(0,"",LARGE((D38,F38,H38),1)+LARGE((D38,F38,H38),2))</f>
        <v>28.57142857142857</v>
      </c>
      <c r="J38" s="26">
        <f t="shared" si="3"/>
        <v>28</v>
      </c>
      <c r="K38" s="27">
        <f t="shared" si="4"/>
        <v>28</v>
      </c>
      <c r="L38" s="1"/>
    </row>
    <row r="39" spans="1:12" ht="15">
      <c r="A39" s="9">
        <v>41</v>
      </c>
      <c r="B39" s="33" t="s">
        <v>43</v>
      </c>
      <c r="C39" s="3">
        <v>27</v>
      </c>
      <c r="D39" s="11">
        <f t="shared" si="0"/>
        <v>3.5714285714285694</v>
      </c>
      <c r="E39" s="7">
        <v>21</v>
      </c>
      <c r="F39" s="20">
        <f t="shared" si="1"/>
        <v>22.222222222222214</v>
      </c>
      <c r="G39" s="4"/>
      <c r="H39" s="4">
        <f t="shared" si="2"/>
        <v>0</v>
      </c>
      <c r="I39" s="25">
        <f>IF(0,"",LARGE((D39,F39,H39),1)+LARGE((D39,F39,H39),2))</f>
        <v>25.793650793650784</v>
      </c>
      <c r="J39" s="26">
        <f t="shared" si="3"/>
        <v>29</v>
      </c>
      <c r="K39" s="27">
        <f t="shared" si="4"/>
        <v>29</v>
      </c>
      <c r="L39" s="1">
        <f>RANK(I40,$I$11:$I$64,1)-SUMPRODUCT((I40&gt;$I$11:$I$64)*(MATCH($I$11:$I$64,$I$11:$I$64,)&lt;&gt;ROW($I$11:$I$64)-4))</f>
        <v>1</v>
      </c>
    </row>
    <row r="40" spans="1:12" ht="15">
      <c r="A40" s="9">
        <v>8</v>
      </c>
      <c r="B40" s="33" t="s">
        <v>26</v>
      </c>
      <c r="C40" s="3">
        <v>22</v>
      </c>
      <c r="D40" s="10">
        <f t="shared" si="0"/>
        <v>21.42857142857143</v>
      </c>
      <c r="E40" s="7"/>
      <c r="F40" s="21">
        <f t="shared" si="1"/>
        <v>0</v>
      </c>
      <c r="G40" s="4"/>
      <c r="H40" s="4">
        <f t="shared" si="2"/>
        <v>0</v>
      </c>
      <c r="I40" s="25">
        <f>IF(0,"",LARGE((D40,F40,H40),1)+LARGE((D40,F40,H40),2))</f>
        <v>21.42857142857143</v>
      </c>
      <c r="J40" s="26">
        <f t="shared" si="3"/>
        <v>30</v>
      </c>
      <c r="K40" s="27">
        <f t="shared" si="4"/>
        <v>30</v>
      </c>
      <c r="L40" s="1"/>
    </row>
    <row r="41" spans="1:12" ht="15">
      <c r="A41" s="9">
        <v>11</v>
      </c>
      <c r="B41" s="35" t="s">
        <v>65</v>
      </c>
      <c r="C41" s="3"/>
      <c r="D41" s="11">
        <f t="shared" si="0"/>
        <v>0</v>
      </c>
      <c r="E41" s="7">
        <v>22</v>
      </c>
      <c r="F41" s="20">
        <f t="shared" si="1"/>
        <v>18.51851851851852</v>
      </c>
      <c r="G41" s="4"/>
      <c r="H41" s="4">
        <f t="shared" si="2"/>
        <v>0</v>
      </c>
      <c r="I41" s="25">
        <f>IF(0,"",LARGE((D41,F41,H41),1)+LARGE((D41,F41,H41),2))</f>
        <v>18.51851851851852</v>
      </c>
      <c r="J41" s="34">
        <f t="shared" si="3"/>
        <v>31</v>
      </c>
      <c r="K41" s="27">
        <f t="shared" si="4"/>
        <v>31</v>
      </c>
      <c r="L41" s="1"/>
    </row>
    <row r="42" spans="1:12" ht="15">
      <c r="A42" s="9">
        <v>30</v>
      </c>
      <c r="B42" s="33" t="s">
        <v>42</v>
      </c>
      <c r="C42" s="3"/>
      <c r="D42" s="10">
        <f t="shared" si="0"/>
        <v>0</v>
      </c>
      <c r="E42" s="7">
        <v>23</v>
      </c>
      <c r="F42" s="21">
        <f t="shared" si="1"/>
        <v>14.81481481481481</v>
      </c>
      <c r="G42" s="4"/>
      <c r="H42" s="4">
        <f t="shared" si="2"/>
        <v>0</v>
      </c>
      <c r="I42" s="25">
        <f>IF(0,"",LARGE((D42,F42,H42),1)+LARGE((D42,F42,H42),2))</f>
        <v>14.81481481481481</v>
      </c>
      <c r="J42" s="26">
        <f t="shared" si="3"/>
        <v>32</v>
      </c>
      <c r="K42" s="27">
        <f t="shared" si="4"/>
        <v>32</v>
      </c>
      <c r="L42" s="1" t="e">
        <f>RANK(#REF!,$I$11:$I$64,1)-SUMPRODUCT((#REF!&gt;$I$11:$I$64)*(MATCH($I$11:$I$64,$I$11:$I$64,)&lt;&gt;ROW($I$11:$I$64)-4))</f>
        <v>#REF!</v>
      </c>
    </row>
    <row r="43" spans="1:12" ht="15">
      <c r="A43" s="9">
        <v>15</v>
      </c>
      <c r="B43" s="35" t="s">
        <v>74</v>
      </c>
      <c r="C43" s="3">
        <v>24</v>
      </c>
      <c r="D43" s="11">
        <f aca="true" t="shared" si="5" ref="D43:D74">IF(C43=0,0,$E$4*(100-_xlfn.IFERROR(C43/$C$4,1)*100))</f>
        <v>14.285714285714292</v>
      </c>
      <c r="E43" s="7"/>
      <c r="F43" s="20">
        <f aca="true" t="shared" si="6" ref="F43:F74">IF(E43=0,0,$E$5*(100-_xlfn.IFERROR(E43/$C$5,1)*100))</f>
        <v>0</v>
      </c>
      <c r="G43" s="4"/>
      <c r="H43" s="4">
        <f aca="true" t="shared" si="7" ref="H43:H74">IF(G43=0,0,$E$6*(100-_xlfn.IFERROR(G43/$C$6,1)*100))</f>
        <v>0</v>
      </c>
      <c r="I43" s="25">
        <f>IF(0,"",LARGE((D43,F43,H43),1)+LARGE((D43,F43,H43),2))</f>
        <v>14.285714285714292</v>
      </c>
      <c r="J43" s="34">
        <f aca="true" t="shared" si="8" ref="J43:J74">SUM(--(FREQUENCY((I$11:I$64&gt;I43)*I$11:I$64,I$11:I$64)&gt;0))</f>
        <v>33</v>
      </c>
      <c r="K43" s="27">
        <f aca="true" t="shared" si="9" ref="K43:K74">J43+IF(COUNTIF($J$11:$J$64,J43)&gt;1,0.5,0)</f>
        <v>33</v>
      </c>
      <c r="L43" s="1"/>
    </row>
    <row r="44" spans="1:11" ht="15">
      <c r="A44" s="9">
        <v>13</v>
      </c>
      <c r="B44" s="35" t="s">
        <v>70</v>
      </c>
      <c r="C44" s="3"/>
      <c r="D44" s="11">
        <f t="shared" si="5"/>
        <v>0</v>
      </c>
      <c r="E44" s="7">
        <v>24</v>
      </c>
      <c r="F44" s="20">
        <f t="shared" si="6"/>
        <v>11.111111111111114</v>
      </c>
      <c r="G44" s="4"/>
      <c r="H44" s="4">
        <f t="shared" si="7"/>
        <v>0</v>
      </c>
      <c r="I44" s="25">
        <f>IF(0,"",LARGE((D44,F44,H44),1)+LARGE((D44,F44,H44),2))</f>
        <v>11.111111111111114</v>
      </c>
      <c r="J44" s="34">
        <f t="shared" si="8"/>
        <v>34</v>
      </c>
      <c r="K44" s="27">
        <f t="shared" si="9"/>
        <v>34</v>
      </c>
    </row>
    <row r="45" spans="1:11" ht="15">
      <c r="A45" s="9">
        <v>51</v>
      </c>
      <c r="B45" s="33" t="s">
        <v>54</v>
      </c>
      <c r="C45" s="3">
        <v>26</v>
      </c>
      <c r="D45" s="11">
        <f t="shared" si="5"/>
        <v>7.142857142857139</v>
      </c>
      <c r="E45" s="7"/>
      <c r="F45" s="20">
        <f t="shared" si="6"/>
        <v>0</v>
      </c>
      <c r="G45" s="4"/>
      <c r="H45" s="4">
        <f t="shared" si="7"/>
        <v>0</v>
      </c>
      <c r="I45" s="25">
        <f>IF(0,"",LARGE((D45,F45,H45),1)+LARGE((D45,F45,H45),2))</f>
        <v>7.142857142857139</v>
      </c>
      <c r="J45" s="34">
        <f t="shared" si="8"/>
        <v>35</v>
      </c>
      <c r="K45" s="27">
        <f t="shared" si="9"/>
        <v>35</v>
      </c>
    </row>
    <row r="46" spans="1:11" ht="15">
      <c r="A46" s="9">
        <v>4</v>
      </c>
      <c r="B46" s="35" t="s">
        <v>61</v>
      </c>
      <c r="C46" s="3"/>
      <c r="D46" s="11">
        <f t="shared" si="5"/>
        <v>0</v>
      </c>
      <c r="E46" s="7">
        <v>27</v>
      </c>
      <c r="F46" s="20">
        <f t="shared" si="6"/>
        <v>0</v>
      </c>
      <c r="G46" s="4"/>
      <c r="H46" s="4">
        <f t="shared" si="7"/>
        <v>0</v>
      </c>
      <c r="I46" s="25">
        <f>IF(0,"",LARGE((D46,F46,H46),1)+LARGE((D46,F46,H46),2))</f>
        <v>0</v>
      </c>
      <c r="J46" s="34">
        <f t="shared" si="8"/>
        <v>36</v>
      </c>
      <c r="K46" s="27">
        <f t="shared" si="9"/>
        <v>36.5</v>
      </c>
    </row>
    <row r="47" spans="1:11" ht="15">
      <c r="A47" s="9">
        <v>7</v>
      </c>
      <c r="B47" s="33" t="s">
        <v>40</v>
      </c>
      <c r="C47" s="3"/>
      <c r="D47" s="11">
        <f t="shared" si="5"/>
        <v>0</v>
      </c>
      <c r="E47" s="7"/>
      <c r="F47" s="20">
        <f t="shared" si="6"/>
        <v>0</v>
      </c>
      <c r="G47" s="4"/>
      <c r="H47" s="4">
        <f t="shared" si="7"/>
        <v>0</v>
      </c>
      <c r="I47" s="25">
        <f>IF(0,"",LARGE((D47,F47,H47),1)+LARGE((D47,F47,H47),2))</f>
        <v>0</v>
      </c>
      <c r="J47" s="26">
        <f t="shared" si="8"/>
        <v>36</v>
      </c>
      <c r="K47" s="27">
        <f t="shared" si="9"/>
        <v>36.5</v>
      </c>
    </row>
    <row r="48" spans="1:11" ht="15">
      <c r="A48" s="9">
        <v>9</v>
      </c>
      <c r="B48" s="33" t="s">
        <v>18</v>
      </c>
      <c r="C48" s="3"/>
      <c r="D48" s="10">
        <f t="shared" si="5"/>
        <v>0</v>
      </c>
      <c r="E48" s="7"/>
      <c r="F48" s="21">
        <f t="shared" si="6"/>
        <v>0</v>
      </c>
      <c r="G48" s="4"/>
      <c r="H48" s="4">
        <f t="shared" si="7"/>
        <v>0</v>
      </c>
      <c r="I48" s="25">
        <f>IF(0,"",LARGE((D48,F48,H48),1)+LARGE((D48,F48,H48),2))</f>
        <v>0</v>
      </c>
      <c r="J48" s="26">
        <f t="shared" si="8"/>
        <v>36</v>
      </c>
      <c r="K48" s="27">
        <f t="shared" si="9"/>
        <v>36.5</v>
      </c>
    </row>
    <row r="49" spans="1:11" ht="15">
      <c r="A49" s="9">
        <v>21</v>
      </c>
      <c r="B49" s="33" t="s">
        <v>45</v>
      </c>
      <c r="C49" s="3"/>
      <c r="D49" s="11">
        <f t="shared" si="5"/>
        <v>0</v>
      </c>
      <c r="E49" s="7"/>
      <c r="F49" s="20">
        <f t="shared" si="6"/>
        <v>0</v>
      </c>
      <c r="G49" s="4"/>
      <c r="H49" s="4">
        <f t="shared" si="7"/>
        <v>0</v>
      </c>
      <c r="I49" s="25">
        <f>IF(0,"",LARGE((D49,F49,H49),1)+LARGE((D49,F49,H49),2))</f>
        <v>0</v>
      </c>
      <c r="J49" s="26">
        <f t="shared" si="8"/>
        <v>36</v>
      </c>
      <c r="K49" s="27">
        <f t="shared" si="9"/>
        <v>36.5</v>
      </c>
    </row>
    <row r="50" spans="1:11" ht="15">
      <c r="A50" s="9">
        <v>22</v>
      </c>
      <c r="B50" s="35" t="s">
        <v>62</v>
      </c>
      <c r="C50" s="3"/>
      <c r="D50" s="11">
        <f t="shared" si="5"/>
        <v>0</v>
      </c>
      <c r="E50" s="7">
        <v>27</v>
      </c>
      <c r="F50" s="20">
        <f t="shared" si="6"/>
        <v>0</v>
      </c>
      <c r="G50" s="4"/>
      <c r="H50" s="4">
        <f t="shared" si="7"/>
        <v>0</v>
      </c>
      <c r="I50" s="25">
        <f>IF(0,"",LARGE((D50,F50,H50),1)+LARGE((D50,F50,H50),2))</f>
        <v>0</v>
      </c>
      <c r="J50" s="34">
        <f t="shared" si="8"/>
        <v>36</v>
      </c>
      <c r="K50" s="27">
        <f t="shared" si="9"/>
        <v>36.5</v>
      </c>
    </row>
    <row r="51" spans="1:11" ht="15">
      <c r="A51" s="9">
        <v>23</v>
      </c>
      <c r="B51" s="33" t="s">
        <v>44</v>
      </c>
      <c r="C51" s="3"/>
      <c r="D51" s="11">
        <f t="shared" si="5"/>
        <v>0</v>
      </c>
      <c r="E51" s="7"/>
      <c r="F51" s="20">
        <f t="shared" si="6"/>
        <v>0</v>
      </c>
      <c r="G51" s="4"/>
      <c r="H51" s="4">
        <f t="shared" si="7"/>
        <v>0</v>
      </c>
      <c r="I51" s="25">
        <f>IF(0,"",LARGE((D51,F51,H51),1)+LARGE((D51,F51,H51),2))</f>
        <v>0</v>
      </c>
      <c r="J51" s="26">
        <f t="shared" si="8"/>
        <v>36</v>
      </c>
      <c r="K51" s="27">
        <f t="shared" si="9"/>
        <v>36.5</v>
      </c>
    </row>
    <row r="52" spans="1:11" ht="15">
      <c r="A52" s="9">
        <v>24</v>
      </c>
      <c r="B52" s="33" t="s">
        <v>46</v>
      </c>
      <c r="C52" s="3"/>
      <c r="D52" s="10">
        <f t="shared" si="5"/>
        <v>0</v>
      </c>
      <c r="E52" s="7"/>
      <c r="F52" s="21">
        <f t="shared" si="6"/>
        <v>0</v>
      </c>
      <c r="G52" s="4"/>
      <c r="H52" s="4">
        <f t="shared" si="7"/>
        <v>0</v>
      </c>
      <c r="I52" s="25">
        <f>IF(0,"",LARGE((D52,F52,H52),1)+LARGE((D52,F52,H52),2))</f>
        <v>0</v>
      </c>
      <c r="J52" s="26">
        <f t="shared" si="8"/>
        <v>36</v>
      </c>
      <c r="K52" s="27">
        <f t="shared" si="9"/>
        <v>36.5</v>
      </c>
    </row>
    <row r="53" spans="1:11" ht="15">
      <c r="A53" s="9">
        <v>27</v>
      </c>
      <c r="B53" s="33" t="s">
        <v>30</v>
      </c>
      <c r="C53" s="3"/>
      <c r="D53" s="11">
        <f t="shared" si="5"/>
        <v>0</v>
      </c>
      <c r="E53" s="7"/>
      <c r="F53" s="20">
        <f t="shared" si="6"/>
        <v>0</v>
      </c>
      <c r="G53" s="4"/>
      <c r="H53" s="4">
        <f t="shared" si="7"/>
        <v>0</v>
      </c>
      <c r="I53" s="25">
        <f>IF(0,"",LARGE((D53,F53,H53),1)+LARGE((D53,F53,H53),2))</f>
        <v>0</v>
      </c>
      <c r="J53" s="26">
        <f t="shared" si="8"/>
        <v>36</v>
      </c>
      <c r="K53" s="27">
        <f t="shared" si="9"/>
        <v>36.5</v>
      </c>
    </row>
    <row r="54" spans="1:11" ht="15">
      <c r="A54" s="9">
        <v>29</v>
      </c>
      <c r="B54" s="14" t="s">
        <v>38</v>
      </c>
      <c r="C54" s="3"/>
      <c r="D54" s="11">
        <f t="shared" si="5"/>
        <v>0</v>
      </c>
      <c r="E54" s="7"/>
      <c r="F54" s="20">
        <f t="shared" si="6"/>
        <v>0</v>
      </c>
      <c r="G54" s="4"/>
      <c r="H54" s="4">
        <f t="shared" si="7"/>
        <v>0</v>
      </c>
      <c r="I54" s="25">
        <f>IF(0,"",LARGE((D54,F54,H54),1)+LARGE((D54,F54,H54),2))</f>
        <v>0</v>
      </c>
      <c r="J54" s="26">
        <f t="shared" si="8"/>
        <v>36</v>
      </c>
      <c r="K54" s="27">
        <f t="shared" si="9"/>
        <v>36.5</v>
      </c>
    </row>
    <row r="55" spans="1:11" ht="15">
      <c r="A55" s="9">
        <v>32</v>
      </c>
      <c r="B55" s="36" t="s">
        <v>67</v>
      </c>
      <c r="C55" s="3"/>
      <c r="D55" s="11">
        <f t="shared" si="5"/>
        <v>0</v>
      </c>
      <c r="E55" s="7">
        <v>27</v>
      </c>
      <c r="F55" s="20">
        <f t="shared" si="6"/>
        <v>0</v>
      </c>
      <c r="G55" s="4"/>
      <c r="H55" s="4">
        <f t="shared" si="7"/>
        <v>0</v>
      </c>
      <c r="I55" s="25">
        <f>IF(0,"",LARGE((D55,F55,H55),1)+LARGE((D55,F55,H55),2))</f>
        <v>0</v>
      </c>
      <c r="J55" s="34">
        <f t="shared" si="8"/>
        <v>36</v>
      </c>
      <c r="K55" s="27">
        <f t="shared" si="9"/>
        <v>36.5</v>
      </c>
    </row>
    <row r="56" spans="1:11" ht="15">
      <c r="A56" s="9">
        <v>34</v>
      </c>
      <c r="B56" s="33" t="s">
        <v>20</v>
      </c>
      <c r="C56" s="3"/>
      <c r="D56" s="10">
        <f t="shared" si="5"/>
        <v>0</v>
      </c>
      <c r="E56" s="7"/>
      <c r="F56" s="21">
        <f t="shared" si="6"/>
        <v>0</v>
      </c>
      <c r="G56" s="4"/>
      <c r="H56" s="4">
        <f t="shared" si="7"/>
        <v>0</v>
      </c>
      <c r="I56" s="25">
        <f>IF(0,"",LARGE((D56,F56,H56),1)+LARGE((D56,F56,H56),2))</f>
        <v>0</v>
      </c>
      <c r="J56" s="26">
        <f t="shared" si="8"/>
        <v>36</v>
      </c>
      <c r="K56" s="27">
        <f t="shared" si="9"/>
        <v>36.5</v>
      </c>
    </row>
    <row r="57" spans="1:11" ht="15">
      <c r="A57" s="9">
        <v>35</v>
      </c>
      <c r="B57" s="35" t="s">
        <v>75</v>
      </c>
      <c r="C57" s="3">
        <v>28</v>
      </c>
      <c r="D57" s="11">
        <f t="shared" si="5"/>
        <v>0</v>
      </c>
      <c r="E57" s="7"/>
      <c r="F57" s="20">
        <f t="shared" si="6"/>
        <v>0</v>
      </c>
      <c r="G57" s="4"/>
      <c r="H57" s="4">
        <f t="shared" si="7"/>
        <v>0</v>
      </c>
      <c r="I57" s="25">
        <f>IF(0,"",LARGE((D57,F57,H57),1)+LARGE((D57,F57,H57),2))</f>
        <v>0</v>
      </c>
      <c r="J57" s="34">
        <f t="shared" si="8"/>
        <v>36</v>
      </c>
      <c r="K57" s="27">
        <f t="shared" si="9"/>
        <v>36.5</v>
      </c>
    </row>
    <row r="58" spans="1:11" ht="15">
      <c r="A58" s="9">
        <v>37</v>
      </c>
      <c r="B58" s="33" t="s">
        <v>47</v>
      </c>
      <c r="C58" s="3"/>
      <c r="D58" s="11">
        <f t="shared" si="5"/>
        <v>0</v>
      </c>
      <c r="E58" s="7"/>
      <c r="F58" s="20">
        <f t="shared" si="6"/>
        <v>0</v>
      </c>
      <c r="G58" s="4"/>
      <c r="H58" s="4">
        <f t="shared" si="7"/>
        <v>0</v>
      </c>
      <c r="I58" s="25">
        <f>IF(0,"",LARGE((D58,F58,H58),1)+LARGE((D58,F58,H58),2))</f>
        <v>0</v>
      </c>
      <c r="J58" s="26">
        <f t="shared" si="8"/>
        <v>36</v>
      </c>
      <c r="K58" s="27">
        <f t="shared" si="9"/>
        <v>36.5</v>
      </c>
    </row>
    <row r="59" spans="1:11" ht="15">
      <c r="A59" s="9">
        <v>42</v>
      </c>
      <c r="B59" s="33" t="s">
        <v>34</v>
      </c>
      <c r="C59" s="3"/>
      <c r="D59" s="10">
        <f t="shared" si="5"/>
        <v>0</v>
      </c>
      <c r="E59" s="7"/>
      <c r="F59" s="21">
        <f t="shared" si="6"/>
        <v>0</v>
      </c>
      <c r="G59" s="4"/>
      <c r="H59" s="4">
        <f t="shared" si="7"/>
        <v>0</v>
      </c>
      <c r="I59" s="25">
        <f>IF(0,"",LARGE((D59,F59,H59),1)+LARGE((D59,F59,H59),2))</f>
        <v>0</v>
      </c>
      <c r="J59" s="26">
        <f t="shared" si="8"/>
        <v>36</v>
      </c>
      <c r="K59" s="27">
        <f t="shared" si="9"/>
        <v>36.5</v>
      </c>
    </row>
    <row r="60" spans="1:11" ht="15">
      <c r="A60" s="9">
        <v>43</v>
      </c>
      <c r="B60" s="33" t="s">
        <v>36</v>
      </c>
      <c r="C60" s="3"/>
      <c r="D60" s="10">
        <f t="shared" si="5"/>
        <v>0</v>
      </c>
      <c r="E60" s="7"/>
      <c r="F60" s="21">
        <f t="shared" si="6"/>
        <v>0</v>
      </c>
      <c r="G60" s="4"/>
      <c r="H60" s="4">
        <f t="shared" si="7"/>
        <v>0</v>
      </c>
      <c r="I60" s="25">
        <f>IF(0,"",LARGE((D60,F60,H60),1)+LARGE((D60,F60,H60),2))</f>
        <v>0</v>
      </c>
      <c r="J60" s="26">
        <f t="shared" si="8"/>
        <v>36</v>
      </c>
      <c r="K60" s="27">
        <f t="shared" si="9"/>
        <v>36.5</v>
      </c>
    </row>
    <row r="61" spans="1:11" ht="15">
      <c r="A61" s="9">
        <v>47</v>
      </c>
      <c r="B61" s="33" t="s">
        <v>21</v>
      </c>
      <c r="C61" s="3"/>
      <c r="D61" s="11">
        <f t="shared" si="5"/>
        <v>0</v>
      </c>
      <c r="E61" s="7"/>
      <c r="F61" s="21">
        <f t="shared" si="6"/>
        <v>0</v>
      </c>
      <c r="G61" s="4"/>
      <c r="H61" s="4">
        <f t="shared" si="7"/>
        <v>0</v>
      </c>
      <c r="I61" s="25">
        <f>IF(0,"",LARGE((D61,F61,H61),1)+LARGE((D61,F61,H61),2))</f>
        <v>0</v>
      </c>
      <c r="J61" s="26">
        <f t="shared" si="8"/>
        <v>36</v>
      </c>
      <c r="K61" s="27">
        <f t="shared" si="9"/>
        <v>36.5</v>
      </c>
    </row>
    <row r="62" spans="1:11" ht="15">
      <c r="A62" s="9">
        <v>52</v>
      </c>
      <c r="B62" s="33" t="s">
        <v>52</v>
      </c>
      <c r="C62" s="3"/>
      <c r="D62" s="11">
        <f t="shared" si="5"/>
        <v>0</v>
      </c>
      <c r="E62" s="7"/>
      <c r="F62" s="20">
        <f t="shared" si="6"/>
        <v>0</v>
      </c>
      <c r="G62" s="4"/>
      <c r="H62" s="4">
        <f t="shared" si="7"/>
        <v>0</v>
      </c>
      <c r="I62" s="25">
        <f>IF(0,"",LARGE((D62,F62,H62),1)+LARGE((D62,F62,H62),2))</f>
        <v>0</v>
      </c>
      <c r="J62" s="34">
        <f t="shared" si="8"/>
        <v>36</v>
      </c>
      <c r="K62" s="27">
        <f t="shared" si="9"/>
        <v>36.5</v>
      </c>
    </row>
    <row r="63" spans="1:11" ht="15">
      <c r="A63" s="9">
        <v>53</v>
      </c>
      <c r="B63" s="33" t="s">
        <v>53</v>
      </c>
      <c r="C63" s="3"/>
      <c r="D63" s="11">
        <f t="shared" si="5"/>
        <v>0</v>
      </c>
      <c r="E63" s="7"/>
      <c r="F63" s="20">
        <f t="shared" si="6"/>
        <v>0</v>
      </c>
      <c r="G63" s="4"/>
      <c r="H63" s="4">
        <f t="shared" si="7"/>
        <v>0</v>
      </c>
      <c r="I63" s="25">
        <f>IF(0,"",LARGE((D63,F63,H63),1)+LARGE((D63,F63,H63),2))</f>
        <v>0</v>
      </c>
      <c r="J63" s="34">
        <f t="shared" si="8"/>
        <v>36</v>
      </c>
      <c r="K63" s="27">
        <f t="shared" si="9"/>
        <v>36.5</v>
      </c>
    </row>
    <row r="64" spans="1:11" ht="15">
      <c r="A64" s="9">
        <v>54</v>
      </c>
      <c r="B64" s="6"/>
      <c r="C64" s="5"/>
      <c r="D64" s="12">
        <f t="shared" si="5"/>
        <v>0</v>
      </c>
      <c r="E64" s="8"/>
      <c r="F64" s="21">
        <f t="shared" si="6"/>
        <v>0</v>
      </c>
      <c r="G64" s="4"/>
      <c r="H64" s="4">
        <f t="shared" si="7"/>
        <v>0</v>
      </c>
      <c r="I64" s="25">
        <f>IF(0,"",LARGE((D64,F64,H64),1)+LARGE((D64,F64,H64),2))</f>
        <v>0</v>
      </c>
      <c r="J64" s="26">
        <f t="shared" si="8"/>
        <v>36</v>
      </c>
      <c r="K64" s="27">
        <f t="shared" si="9"/>
        <v>36.5</v>
      </c>
    </row>
  </sheetData>
  <sheetProtection sort="0" autoFilter="0"/>
  <mergeCells count="4">
    <mergeCell ref="C8:D8"/>
    <mergeCell ref="E8:F8"/>
    <mergeCell ref="A1:K1"/>
    <mergeCell ref="G8:H8"/>
  </mergeCells>
  <printOptions/>
  <pageMargins left="0.7" right="0.7" top="0.75" bottom="0.75" header="0.3" footer="0.3"/>
  <pageSetup horizontalDpi="203" verticalDpi="203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ловись рыбка</dc:creator>
  <cp:keywords/>
  <dc:description/>
  <cp:lastModifiedBy>Лосев</cp:lastModifiedBy>
  <dcterms:created xsi:type="dcterms:W3CDTF">2016-10-13T04:26:29Z</dcterms:created>
  <dcterms:modified xsi:type="dcterms:W3CDTF">2018-11-20T06:11:41Z</dcterms:modified>
  <cp:category/>
  <cp:version/>
  <cp:contentType/>
  <cp:contentStatus/>
</cp:coreProperties>
</file>