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0490" windowHeight="7470" activeTab="0"/>
  </bookViews>
  <sheets>
    <sheet name="Лист1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<sst xmlns="http://schemas.openxmlformats.org/spreadsheetml/2006/main" count="64" uniqueCount="58">
  <si>
    <t>п/н</t>
  </si>
  <si>
    <t xml:space="preserve">ФИО </t>
  </si>
  <si>
    <t>Чемпионат КК</t>
  </si>
  <si>
    <t>место</t>
  </si>
  <si>
    <t>Коэффициент</t>
  </si>
  <si>
    <t>Итоговый результат по Коэффициенту *</t>
  </si>
  <si>
    <t>*</t>
  </si>
  <si>
    <t>Столбец1</t>
  </si>
  <si>
    <t>Столбец2</t>
  </si>
  <si>
    <t>Столбец3</t>
  </si>
  <si>
    <t>Столбец4</t>
  </si>
  <si>
    <t>Столбец6</t>
  </si>
  <si>
    <t>Столбец7</t>
  </si>
  <si>
    <t>Столбец9</t>
  </si>
  <si>
    <t>Столбец10</t>
  </si>
  <si>
    <t>Столбец11</t>
  </si>
  <si>
    <t>Столбец12</t>
  </si>
  <si>
    <t>Столбец13</t>
  </si>
  <si>
    <t>Григорьев В.Ю.</t>
  </si>
  <si>
    <t>Чемпионат г. Красноярска</t>
  </si>
  <si>
    <t>Чемпионат г. Красноярска (Песчанка)</t>
  </si>
  <si>
    <t>Жилин М.С.</t>
  </si>
  <si>
    <t>Шванев В.Ю.</t>
  </si>
  <si>
    <t>Письменский С.А.</t>
  </si>
  <si>
    <t>Фролов С.А.</t>
  </si>
  <si>
    <t>Волчков А.М.</t>
  </si>
  <si>
    <t>Требушевский В.М.</t>
  </si>
  <si>
    <t>Черсунов Н.Н.</t>
  </si>
  <si>
    <t>Лосев В.В.</t>
  </si>
  <si>
    <t>Желудков М.В.</t>
  </si>
  <si>
    <t>Мальчевский В.Ю.</t>
  </si>
  <si>
    <t>Бугров А.А.</t>
  </si>
  <si>
    <t>Ануфриев П.А.</t>
  </si>
  <si>
    <t>Никитин Е.В.</t>
  </si>
  <si>
    <t>Ануфриев А.Ю.</t>
  </si>
  <si>
    <t>Черкашин А.А.</t>
  </si>
  <si>
    <t>Сиротин Е.Л.</t>
  </si>
  <si>
    <t>Сувейзда Г.В.</t>
  </si>
  <si>
    <t>Овчинников Д.С.</t>
  </si>
  <si>
    <t>Суханов Д.М.</t>
  </si>
  <si>
    <t>Казанцев А.М.</t>
  </si>
  <si>
    <t>Ощепков А.С.</t>
  </si>
  <si>
    <t>Кочура О.В.</t>
  </si>
  <si>
    <t>Гультяев И.В.</t>
  </si>
  <si>
    <t>Журбин А.Н.</t>
  </si>
  <si>
    <t>Павлов А.И.</t>
  </si>
  <si>
    <t>Сиротин С.Л.</t>
  </si>
  <si>
    <t>Урупаха К.И.</t>
  </si>
  <si>
    <t>Латынцев Н.С.</t>
  </si>
  <si>
    <t>Лазарев П.П.</t>
  </si>
  <si>
    <t>Лисичкин И.В.</t>
  </si>
  <si>
    <t>Потапов А.П.</t>
  </si>
  <si>
    <t>Кол-во участников</t>
  </si>
  <si>
    <t>ЧСФО г.Омск</t>
  </si>
  <si>
    <t>берется сумма двух наибольших Коэффициентов</t>
  </si>
  <si>
    <t xml:space="preserve">Место в рейтинге </t>
  </si>
  <si>
    <t>Сложность</t>
  </si>
  <si>
    <t>Рейтинг (Красноярский край) 2017-2018 в дисциплине "ловля спиннингом с берега"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</si>
</sst>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>
        <color rgb="FF3F3F3F"/>
      </left>
      <right>
        <color indexed="63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0" fillId="0" borderId="0" xfId="0" applyAlignment="1">
      <alignment horizontal="center"/>
    </xf>
    <xf numFmtId="0" fontId="0" fillId="2" borderId="10" xfId="15" applyBorder="1" applyAlignment="1">
      <alignment/>
    </xf>
    <xf numFmtId="0" fontId="0" fillId="2" borderId="10" xfId="15" applyNumberFormat="1" applyBorder="1" applyAlignment="1">
      <alignment/>
    </xf>
    <xf numFmtId="0" fontId="0" fillId="2" borderId="11" xfId="15" applyBorder="1" applyAlignment="1">
      <alignment/>
    </xf>
    <xf numFmtId="0" fontId="0" fillId="3" borderId="10" xfId="16" applyBorder="1" applyAlignment="1">
      <alignment/>
    </xf>
    <xf numFmtId="0" fontId="0" fillId="3" borderId="11" xfId="16" applyBorder="1" applyAlignment="1">
      <alignment/>
    </xf>
    <xf numFmtId="0" fontId="0" fillId="4" borderId="10" xfId="17" applyBorder="1" applyAlignment="1">
      <alignment/>
    </xf>
    <xf numFmtId="0" fontId="0" fillId="4" borderId="11" xfId="17" applyBorder="1" applyAlignment="1">
      <alignment/>
    </xf>
    <xf numFmtId="0" fontId="0" fillId="3" borderId="12" xfId="16" applyBorder="1" applyAlignment="1">
      <alignment/>
    </xf>
    <xf numFmtId="0" fontId="0" fillId="2" borderId="10" xfId="15" applyBorder="1" applyAlignment="1" applyProtection="1">
      <alignment/>
      <protection hidden="1"/>
    </xf>
    <xf numFmtId="0" fontId="0" fillId="2" borderId="10" xfId="15" applyNumberFormat="1" applyBorder="1" applyAlignment="1" applyProtection="1">
      <alignment/>
      <protection hidden="1"/>
    </xf>
    <xf numFmtId="0" fontId="0" fillId="2" borderId="11" xfId="15" applyNumberFormat="1" applyBorder="1" applyAlignment="1" applyProtection="1">
      <alignment/>
      <protection hidden="1"/>
    </xf>
    <xf numFmtId="0" fontId="0" fillId="3" borderId="10" xfId="16" applyFont="1" applyBorder="1" applyAlignment="1">
      <alignment/>
    </xf>
    <xf numFmtId="0" fontId="0" fillId="3" borderId="10" xfId="16" applyFont="1" applyBorder="1" applyAlignment="1">
      <alignment wrapText="1"/>
    </xf>
    <xf numFmtId="0" fontId="0" fillId="6" borderId="2" xfId="19" applyBorder="1" applyAlignment="1">
      <alignment/>
    </xf>
    <xf numFmtId="0" fontId="0" fillId="6" borderId="2" xfId="19" applyBorder="1" applyAlignment="1">
      <alignment horizontal="center" wrapText="1"/>
    </xf>
    <xf numFmtId="0" fontId="0" fillId="6" borderId="2" xfId="19" applyBorder="1" applyAlignment="1">
      <alignment horizontal="center" vertical="center"/>
    </xf>
    <xf numFmtId="0" fontId="0" fillId="6" borderId="2" xfId="19" applyBorder="1" applyAlignment="1">
      <alignment horizontal="center"/>
    </xf>
    <xf numFmtId="0" fontId="0" fillId="6" borderId="2" xfId="19" applyBorder="1" applyAlignment="1" applyProtection="1">
      <alignment horizontal="center"/>
      <protection hidden="1"/>
    </xf>
    <xf numFmtId="0" fontId="0" fillId="4" borderId="10" xfId="17" applyNumberFormat="1" applyBorder="1" applyAlignment="1" applyProtection="1">
      <alignment/>
      <protection hidden="1"/>
    </xf>
    <xf numFmtId="0" fontId="0" fillId="4" borderId="10" xfId="17" applyBorder="1" applyAlignment="1" applyProtection="1">
      <alignment/>
      <protection hidden="1"/>
    </xf>
    <xf numFmtId="0" fontId="0" fillId="2" borderId="0" xfId="15" applyAlignment="1">
      <alignment/>
    </xf>
    <xf numFmtId="0" fontId="0" fillId="2" borderId="0" xfId="15" applyAlignment="1">
      <alignment horizontal="center"/>
    </xf>
    <xf numFmtId="0" fontId="0" fillId="4" borderId="10" xfId="17" applyNumberFormat="1" applyFont="1" applyBorder="1" applyAlignment="1" applyProtection="1">
      <alignment/>
      <protection hidden="1"/>
    </xf>
    <xf numFmtId="164" fontId="0" fillId="7" borderId="10" xfId="20" applyNumberFormat="1" applyBorder="1" applyAlignment="1" applyProtection="1">
      <alignment horizontal="center"/>
      <protection hidden="1"/>
    </xf>
    <xf numFmtId="0" fontId="0" fillId="7" borderId="10" xfId="20" applyBorder="1" applyAlignment="1" applyProtection="1">
      <alignment horizontal="center"/>
      <protection hidden="1"/>
    </xf>
    <xf numFmtId="0" fontId="0" fillId="7" borderId="13" xfId="20" applyBorder="1" applyAlignment="1" applyProtection="1">
      <alignment horizontal="center"/>
      <protection hidden="1"/>
    </xf>
    <xf numFmtId="0" fontId="0" fillId="2" borderId="0" xfId="15" applyAlignment="1" applyProtection="1">
      <alignment/>
      <protection/>
    </xf>
    <xf numFmtId="0" fontId="0" fillId="6" borderId="14" xfId="19" applyBorder="1" applyAlignment="1">
      <alignment horizontal="center" vertical="center" wrapText="1"/>
    </xf>
    <xf numFmtId="0" fontId="0" fillId="6" borderId="15" xfId="19" applyBorder="1" applyAlignment="1">
      <alignment horizontal="center" vertical="center" wrapText="1"/>
    </xf>
    <xf numFmtId="0" fontId="23" fillId="33" borderId="3" xfId="44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Таблица2" displayName="Таблица2" ref="A11:K45" comment="" totalsRowShown="0">
  <autoFilter ref="A11:K45"/>
  <tableColumns count="11">
    <tableColumn id="1" name="Столбец1"/>
    <tableColumn id="2" name="Столбец2"/>
    <tableColumn id="3" name="Столбец3"/>
    <tableColumn id="4" name="Столбец4"/>
    <tableColumn id="6" name="Столбец6"/>
    <tableColumn id="7" name="Столбец7"/>
    <tableColumn id="9" name="Столбец9"/>
    <tableColumn id="10" name="Столбец10"/>
    <tableColumn id="11" name="Столбец11"/>
    <tableColumn id="12" name="Столбец12"/>
    <tableColumn id="13" name="Столбец13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L49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11.421875" style="0" customWidth="1"/>
    <col min="2" max="2" width="32.421875" style="0" customWidth="1"/>
    <col min="3" max="3" width="24.421875" style="0" customWidth="1"/>
    <col min="4" max="4" width="14.28125" style="0" hidden="1" customWidth="1"/>
    <col min="5" max="5" width="21.140625" style="0" customWidth="1"/>
    <col min="6" max="6" width="14.28125" style="0" hidden="1" customWidth="1"/>
    <col min="7" max="7" width="20.421875" style="0" customWidth="1"/>
    <col min="8" max="8" width="15.28125" style="0" hidden="1" customWidth="1"/>
    <col min="9" max="9" width="23.57421875" style="2" customWidth="1"/>
    <col min="10" max="10" width="16.00390625" style="2" hidden="1" customWidth="1"/>
    <col min="11" max="11" width="17.7109375" style="2" bestFit="1" customWidth="1"/>
    <col min="12" max="12" width="9.140625" style="0" hidden="1" customWidth="1"/>
    <col min="15" max="18" width="11.8515625" style="0" customWidth="1"/>
  </cols>
  <sheetData>
    <row r="1" spans="1:11" ht="20.25" thickBot="1">
      <c r="A1" s="32" t="s">
        <v>57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ht="15.75" thickTop="1"/>
    <row r="3" spans="3:5" ht="15">
      <c r="C3" s="24" t="s">
        <v>52</v>
      </c>
      <c r="E3" s="24" t="s">
        <v>56</v>
      </c>
    </row>
    <row r="4" spans="2:5" ht="15">
      <c r="B4" s="23" t="s">
        <v>19</v>
      </c>
      <c r="C4" s="29">
        <v>33</v>
      </c>
      <c r="D4" s="23"/>
      <c r="E4" s="29">
        <v>0.7</v>
      </c>
    </row>
    <row r="5" spans="2:5" ht="15">
      <c r="B5" s="23" t="s">
        <v>53</v>
      </c>
      <c r="C5" s="29">
        <v>45</v>
      </c>
      <c r="D5" s="23"/>
      <c r="E5" s="29">
        <v>1.3</v>
      </c>
    </row>
    <row r="6" spans="2:5" ht="15">
      <c r="B6" s="23" t="s">
        <v>2</v>
      </c>
      <c r="C6" s="29"/>
      <c r="D6" s="23"/>
      <c r="E6" s="29">
        <v>1</v>
      </c>
    </row>
    <row r="9" spans="1:11" ht="30">
      <c r="A9" s="16"/>
      <c r="B9" s="16"/>
      <c r="C9" s="30" t="s">
        <v>20</v>
      </c>
      <c r="D9" s="31"/>
      <c r="E9" s="30" t="s">
        <v>53</v>
      </c>
      <c r="F9" s="31"/>
      <c r="G9" s="30" t="s">
        <v>2</v>
      </c>
      <c r="H9" s="31"/>
      <c r="I9" s="17" t="s">
        <v>5</v>
      </c>
      <c r="J9" s="18"/>
      <c r="K9" s="18" t="s">
        <v>55</v>
      </c>
    </row>
    <row r="10" spans="1:11" ht="15">
      <c r="A10" s="19" t="s">
        <v>0</v>
      </c>
      <c r="B10" s="19" t="s">
        <v>1</v>
      </c>
      <c r="C10" s="19" t="s">
        <v>3</v>
      </c>
      <c r="D10" s="20" t="s">
        <v>4</v>
      </c>
      <c r="E10" s="19" t="s">
        <v>3</v>
      </c>
      <c r="F10" s="19" t="s">
        <v>4</v>
      </c>
      <c r="G10" s="19" t="s">
        <v>3</v>
      </c>
      <c r="H10" s="19" t="s">
        <v>4</v>
      </c>
      <c r="I10" s="17"/>
      <c r="J10" s="18"/>
      <c r="K10" s="18"/>
    </row>
    <row r="11" spans="1:11" ht="15" customHeight="1">
      <c r="A11" s="16" t="s">
        <v>7</v>
      </c>
      <c r="B11" s="16" t="s">
        <v>8</v>
      </c>
      <c r="C11" s="19" t="s">
        <v>9</v>
      </c>
      <c r="D11" s="20" t="s">
        <v>10</v>
      </c>
      <c r="E11" s="19" t="s">
        <v>11</v>
      </c>
      <c r="F11" s="19" t="s">
        <v>12</v>
      </c>
      <c r="G11" s="19" t="s">
        <v>13</v>
      </c>
      <c r="H11" s="19" t="s">
        <v>14</v>
      </c>
      <c r="I11" s="17" t="s">
        <v>15</v>
      </c>
      <c r="J11" s="18" t="s">
        <v>16</v>
      </c>
      <c r="K11" s="18" t="s">
        <v>17</v>
      </c>
    </row>
    <row r="12" spans="1:12" ht="15">
      <c r="A12" s="10">
        <v>5</v>
      </c>
      <c r="B12" s="14" t="s">
        <v>18</v>
      </c>
      <c r="C12" s="3">
        <v>1</v>
      </c>
      <c r="D12" s="12">
        <f aca="true" t="shared" si="0" ref="D12:D45">IF(C12=0,0,$E$4*(100-_xlfn.IFERROR(C12/$C$4,1)*100))</f>
        <v>67.87878787878788</v>
      </c>
      <c r="E12" s="8">
        <v>5</v>
      </c>
      <c r="F12" s="25">
        <f aca="true" t="shared" si="1" ref="F12:F45">IF(E12=0,0,$E$5*(100-_xlfn.IFERROR(E12/$C$5,1)*100))</f>
        <v>115.55555555555556</v>
      </c>
      <c r="G12" s="3"/>
      <c r="H12" s="4">
        <f aca="true" t="shared" si="2" ref="H12:H45">IF(G12=0,0,$E$6*(100-_xlfn.IFERROR(G12/$C$6,1)*100))</f>
        <v>0</v>
      </c>
      <c r="I12" s="26">
        <f>IF(0,"",LARGE((D12,F12,H12),1)+LARGE((D12,F12,H12),2))</f>
        <v>183.43434343434342</v>
      </c>
      <c r="J12" s="27">
        <f aca="true" t="shared" si="3" ref="J12:J45">SUM(--(FREQUENCY((I$12:I$45&gt;I12)*I$12:I$45,I$12:I$45)&gt;0))</f>
        <v>1</v>
      </c>
      <c r="K12" s="28">
        <f aca="true" t="shared" si="4" ref="K12:K45">J12+IF(COUNTIF($J$12:$J$45,J12)&gt;1,0.5,0)</f>
        <v>1</v>
      </c>
      <c r="L12" s="1">
        <f>RANK(I13,$I$12:$I$45,1)-SUMPRODUCT((I13&gt;$I$12:$I$45)*(MATCH($I$12:$I$45,$I$12:$I$45,)&lt;&gt;ROW($I$12:$I$45)-4))</f>
        <v>1</v>
      </c>
    </row>
    <row r="13" spans="1:12" ht="15">
      <c r="A13" s="10">
        <v>32</v>
      </c>
      <c r="B13" s="14" t="s">
        <v>22</v>
      </c>
      <c r="C13" s="3">
        <v>3</v>
      </c>
      <c r="D13" s="11">
        <f t="shared" si="0"/>
        <v>63.63636363636363</v>
      </c>
      <c r="E13" s="8">
        <v>12</v>
      </c>
      <c r="F13" s="22">
        <f t="shared" si="1"/>
        <v>95.33333333333333</v>
      </c>
      <c r="G13" s="3"/>
      <c r="H13" s="3">
        <f t="shared" si="2"/>
        <v>0</v>
      </c>
      <c r="I13" s="26">
        <f>IF(0,"",LARGE((D13,F13,H13),1)+LARGE((D13,F13,H13),2))</f>
        <v>158.96969696969697</v>
      </c>
      <c r="J13" s="27">
        <f t="shared" si="3"/>
        <v>2</v>
      </c>
      <c r="K13" s="28">
        <f t="shared" si="4"/>
        <v>2</v>
      </c>
      <c r="L13" s="1">
        <f>RANK(I14,$I$12:$I$45,1)-SUMPRODUCT((I14&gt;$I$12:$I$45)*(MATCH($I$12:$I$45,$I$12:$I$45,)&lt;&gt;ROW($I$12:$I$45)-4))</f>
        <v>1</v>
      </c>
    </row>
    <row r="14" spans="1:12" ht="15">
      <c r="A14" s="10">
        <v>8</v>
      </c>
      <c r="B14" s="14" t="s">
        <v>21</v>
      </c>
      <c r="C14" s="3">
        <v>2</v>
      </c>
      <c r="D14" s="11">
        <f t="shared" si="0"/>
        <v>65.75757575757575</v>
      </c>
      <c r="E14" s="8">
        <v>14</v>
      </c>
      <c r="F14" s="22">
        <f t="shared" si="1"/>
        <v>89.55555555555556</v>
      </c>
      <c r="G14" s="3"/>
      <c r="H14" s="3">
        <f t="shared" si="2"/>
        <v>0</v>
      </c>
      <c r="I14" s="26">
        <f>IF(0,"",LARGE((D14,F14,H14),1)+LARGE((D14,F14,H14),2))</f>
        <v>155.3131313131313</v>
      </c>
      <c r="J14" s="27">
        <f t="shared" si="3"/>
        <v>3</v>
      </c>
      <c r="K14" s="28">
        <f t="shared" si="4"/>
        <v>3</v>
      </c>
      <c r="L14" s="1">
        <f>RANK(I15,$I$12:$I$45,1)-SUMPRODUCT((I15&gt;$I$12:$I$45)*(MATCH($I$12:$I$45,$I$12:$I$45,)&lt;&gt;ROW($I$12:$I$45)-4))</f>
        <v>1</v>
      </c>
    </row>
    <row r="15" spans="1:12" ht="15">
      <c r="A15" s="10">
        <v>16</v>
      </c>
      <c r="B15" s="14" t="s">
        <v>30</v>
      </c>
      <c r="C15" s="3">
        <v>11</v>
      </c>
      <c r="D15" s="12">
        <f t="shared" si="0"/>
        <v>46.666666666666664</v>
      </c>
      <c r="E15" s="8">
        <v>20</v>
      </c>
      <c r="F15" s="21">
        <f t="shared" si="1"/>
        <v>72.22222222222223</v>
      </c>
      <c r="G15" s="3"/>
      <c r="H15" s="4">
        <f t="shared" si="2"/>
        <v>0</v>
      </c>
      <c r="I15" s="26">
        <f>IF(0,"",LARGE((D15,F15,H15),1)+LARGE((D15,F15,H15),2))</f>
        <v>118.88888888888889</v>
      </c>
      <c r="J15" s="27">
        <f t="shared" si="3"/>
        <v>4</v>
      </c>
      <c r="K15" s="28">
        <f t="shared" si="4"/>
        <v>4</v>
      </c>
      <c r="L15" s="1">
        <f>RANK(I16,$I$12:$I$45,1)-SUMPRODUCT((I16&gt;$I$12:$I$45)*(MATCH($I$12:$I$45,$I$12:$I$45,)&lt;&gt;ROW($I$12:$I$45)-4))</f>
        <v>1</v>
      </c>
    </row>
    <row r="16" spans="1:12" ht="15">
      <c r="A16" s="10">
        <v>17</v>
      </c>
      <c r="B16" s="14" t="s">
        <v>33</v>
      </c>
      <c r="C16" s="3">
        <v>14</v>
      </c>
      <c r="D16" s="12">
        <f t="shared" si="0"/>
        <v>40.303030303030305</v>
      </c>
      <c r="E16" s="8">
        <v>35</v>
      </c>
      <c r="F16" s="21">
        <f t="shared" si="1"/>
        <v>28.88888888888888</v>
      </c>
      <c r="G16" s="3"/>
      <c r="H16" s="4">
        <f t="shared" si="2"/>
        <v>0</v>
      </c>
      <c r="I16" s="26">
        <f>IF(0,"",LARGE((D16,F16,H16),1)+LARGE((D16,F16,H16),2))</f>
        <v>69.19191919191918</v>
      </c>
      <c r="J16" s="27">
        <f t="shared" si="3"/>
        <v>5</v>
      </c>
      <c r="K16" s="28">
        <f t="shared" si="4"/>
        <v>5</v>
      </c>
      <c r="L16" s="1">
        <f>RANK(I17,$I$12:$I$45,1)-SUMPRODUCT((I17&gt;$I$12:$I$45)*(MATCH($I$12:$I$45,$I$12:$I$45,)&lt;&gt;ROW($I$12:$I$45)-4))</f>
        <v>1</v>
      </c>
    </row>
    <row r="17" spans="1:12" ht="15">
      <c r="A17" s="10">
        <v>21</v>
      </c>
      <c r="B17" s="14" t="s">
        <v>23</v>
      </c>
      <c r="C17" s="3">
        <v>4</v>
      </c>
      <c r="D17" s="11">
        <f t="shared" si="0"/>
        <v>61.51515151515151</v>
      </c>
      <c r="E17" s="8"/>
      <c r="F17" s="22">
        <f t="shared" si="1"/>
        <v>0</v>
      </c>
      <c r="G17" s="3"/>
      <c r="H17" s="3">
        <f t="shared" si="2"/>
        <v>0</v>
      </c>
      <c r="I17" s="26">
        <f>IF(0,"",LARGE((D17,F17,H17),1)+LARGE((D17,F17,H17),2))</f>
        <v>61.51515151515151</v>
      </c>
      <c r="J17" s="27">
        <f t="shared" si="3"/>
        <v>6</v>
      </c>
      <c r="K17" s="28">
        <f t="shared" si="4"/>
        <v>6</v>
      </c>
      <c r="L17" s="1" t="e">
        <f>RANK(#REF!,$I$12:$I$45,1)-SUMPRODUCT((#REF!&gt;$I$12:$I$45)*(MATCH($I$12:$I$45,$I$12:$I$45,)&lt;&gt;ROW($I$12:$I$45)-4))</f>
        <v>#REF!</v>
      </c>
    </row>
    <row r="18" spans="1:12" ht="15">
      <c r="A18" s="10">
        <v>19</v>
      </c>
      <c r="B18" s="15" t="s">
        <v>41</v>
      </c>
      <c r="C18" s="3">
        <v>22</v>
      </c>
      <c r="D18" s="12">
        <f t="shared" si="0"/>
        <v>23.33333333333334</v>
      </c>
      <c r="E18" s="8">
        <v>32</v>
      </c>
      <c r="F18" s="21">
        <f t="shared" si="1"/>
        <v>37.55555555555555</v>
      </c>
      <c r="G18" s="3"/>
      <c r="H18" s="4">
        <f t="shared" si="2"/>
        <v>0</v>
      </c>
      <c r="I18" s="26">
        <f>IF(0,"",LARGE((D18,F18,H18),1)+LARGE((D18,F18,H18),2))</f>
        <v>60.888888888888886</v>
      </c>
      <c r="J18" s="27">
        <f t="shared" si="3"/>
        <v>7</v>
      </c>
      <c r="K18" s="28">
        <f t="shared" si="4"/>
        <v>7</v>
      </c>
      <c r="L18" s="1"/>
    </row>
    <row r="19" spans="1:12" ht="15">
      <c r="A19" s="10">
        <v>29</v>
      </c>
      <c r="B19" s="14" t="s">
        <v>24</v>
      </c>
      <c r="C19" s="3">
        <v>5</v>
      </c>
      <c r="D19" s="12">
        <f t="shared" si="0"/>
        <v>59.393939393939384</v>
      </c>
      <c r="E19" s="8"/>
      <c r="F19" s="22">
        <f t="shared" si="1"/>
        <v>0</v>
      </c>
      <c r="G19" s="3"/>
      <c r="H19" s="3">
        <f t="shared" si="2"/>
        <v>0</v>
      </c>
      <c r="I19" s="26">
        <f>IF(0,"",LARGE((D19,F19,H19),1)+LARGE((D19,F19,H19),2))</f>
        <v>59.393939393939384</v>
      </c>
      <c r="J19" s="27">
        <f t="shared" si="3"/>
        <v>8</v>
      </c>
      <c r="K19" s="28">
        <f t="shared" si="4"/>
        <v>8</v>
      </c>
      <c r="L19" s="1"/>
    </row>
    <row r="20" spans="1:12" ht="15">
      <c r="A20" s="10">
        <v>4</v>
      </c>
      <c r="B20" s="14" t="s">
        <v>25</v>
      </c>
      <c r="C20" s="3">
        <v>6</v>
      </c>
      <c r="D20" s="11">
        <f t="shared" si="0"/>
        <v>57.272727272727266</v>
      </c>
      <c r="E20" s="8"/>
      <c r="F20" s="22">
        <f t="shared" si="1"/>
        <v>0</v>
      </c>
      <c r="G20" s="3"/>
      <c r="H20" s="3">
        <f t="shared" si="2"/>
        <v>0</v>
      </c>
      <c r="I20" s="26">
        <f>IF(0,"",LARGE((D20,F20,H20),1)+LARGE((D20,F20,H20),2))</f>
        <v>57.272727272727266</v>
      </c>
      <c r="J20" s="27">
        <f t="shared" si="3"/>
        <v>9</v>
      </c>
      <c r="K20" s="28">
        <f t="shared" si="4"/>
        <v>9</v>
      </c>
      <c r="L20" s="1"/>
    </row>
    <row r="21" spans="1:12" ht="15">
      <c r="A21" s="10">
        <v>27</v>
      </c>
      <c r="B21" s="14" t="s">
        <v>26</v>
      </c>
      <c r="C21" s="3">
        <v>7</v>
      </c>
      <c r="D21" s="11">
        <f t="shared" si="0"/>
        <v>55.15151515151514</v>
      </c>
      <c r="E21" s="8"/>
      <c r="F21" s="22">
        <f t="shared" si="1"/>
        <v>0</v>
      </c>
      <c r="G21" s="3"/>
      <c r="H21" s="3">
        <f t="shared" si="2"/>
        <v>0</v>
      </c>
      <c r="I21" s="26">
        <f>IF(0,"",LARGE((D21,F21,H21),1)+LARGE((D21,F21,H21),2))</f>
        <v>55.15151515151514</v>
      </c>
      <c r="J21" s="27">
        <f t="shared" si="3"/>
        <v>10</v>
      </c>
      <c r="K21" s="28">
        <f t="shared" si="4"/>
        <v>10</v>
      </c>
      <c r="L21" s="1"/>
    </row>
    <row r="22" spans="1:12" ht="15">
      <c r="A22" s="10">
        <v>31</v>
      </c>
      <c r="B22" s="14" t="s">
        <v>27</v>
      </c>
      <c r="C22" s="3">
        <v>8</v>
      </c>
      <c r="D22" s="11">
        <f t="shared" si="0"/>
        <v>53.030303030303024</v>
      </c>
      <c r="E22" s="8"/>
      <c r="F22" s="22">
        <f t="shared" si="1"/>
        <v>0</v>
      </c>
      <c r="G22" s="3"/>
      <c r="H22" s="3">
        <f t="shared" si="2"/>
        <v>0</v>
      </c>
      <c r="I22" s="26">
        <f>IF(0,"",LARGE((D22,F22,H22),1)+LARGE((D22,F22,H22),2))</f>
        <v>53.030303030303024</v>
      </c>
      <c r="J22" s="27">
        <f t="shared" si="3"/>
        <v>11</v>
      </c>
      <c r="K22" s="28">
        <f t="shared" si="4"/>
        <v>11</v>
      </c>
      <c r="L22" s="1"/>
    </row>
    <row r="23" spans="1:12" ht="15">
      <c r="A23" s="10">
        <v>15</v>
      </c>
      <c r="B23" s="14" t="s">
        <v>28</v>
      </c>
      <c r="C23" s="3">
        <v>9</v>
      </c>
      <c r="D23" s="11">
        <f t="shared" si="0"/>
        <v>50.909090909090914</v>
      </c>
      <c r="E23" s="8"/>
      <c r="F23" s="22">
        <f t="shared" si="1"/>
        <v>0</v>
      </c>
      <c r="G23" s="3"/>
      <c r="H23" s="3">
        <f t="shared" si="2"/>
        <v>0</v>
      </c>
      <c r="I23" s="26">
        <f>IF(0,"",LARGE((D23,F23,H23),1)+LARGE((D23,F23,H23),2))</f>
        <v>50.909090909090914</v>
      </c>
      <c r="J23" s="27">
        <f t="shared" si="3"/>
        <v>12</v>
      </c>
      <c r="K23" s="28">
        <f t="shared" si="4"/>
        <v>12</v>
      </c>
      <c r="L23" s="1"/>
    </row>
    <row r="24" spans="1:12" ht="15">
      <c r="A24" s="10">
        <v>7</v>
      </c>
      <c r="B24" s="14" t="s">
        <v>29</v>
      </c>
      <c r="C24" s="3">
        <v>10</v>
      </c>
      <c r="D24" s="11">
        <f t="shared" si="0"/>
        <v>48.78787878787878</v>
      </c>
      <c r="E24" s="8"/>
      <c r="F24" s="22">
        <f t="shared" si="1"/>
        <v>0</v>
      </c>
      <c r="G24" s="3"/>
      <c r="H24" s="3">
        <f t="shared" si="2"/>
        <v>0</v>
      </c>
      <c r="I24" s="26">
        <f>IF(0,"",LARGE((D24,F24,H24),1)+LARGE((D24,F24,H24),2))</f>
        <v>48.78787878787878</v>
      </c>
      <c r="J24" s="27">
        <f t="shared" si="3"/>
        <v>13</v>
      </c>
      <c r="K24" s="28">
        <f t="shared" si="4"/>
        <v>13</v>
      </c>
      <c r="L24" s="1"/>
    </row>
    <row r="25" spans="1:12" ht="15">
      <c r="A25" s="10">
        <v>3</v>
      </c>
      <c r="B25" s="14" t="s">
        <v>31</v>
      </c>
      <c r="C25" s="3">
        <v>12</v>
      </c>
      <c r="D25" s="11">
        <f t="shared" si="0"/>
        <v>44.54545454545454</v>
      </c>
      <c r="E25" s="8"/>
      <c r="F25" s="22">
        <f t="shared" si="1"/>
        <v>0</v>
      </c>
      <c r="G25" s="3"/>
      <c r="H25" s="3">
        <f t="shared" si="2"/>
        <v>0</v>
      </c>
      <c r="I25" s="26">
        <f>IF(0,"",LARGE((D25,F25,H25),1)+LARGE((D25,F25,H25),2))</f>
        <v>44.54545454545454</v>
      </c>
      <c r="J25" s="27">
        <f t="shared" si="3"/>
        <v>14</v>
      </c>
      <c r="K25" s="28">
        <f t="shared" si="4"/>
        <v>14</v>
      </c>
      <c r="L25" s="1"/>
    </row>
    <row r="26" spans="1:12" ht="15">
      <c r="A26" s="10">
        <v>2</v>
      </c>
      <c r="B26" s="14" t="s">
        <v>32</v>
      </c>
      <c r="C26" s="3">
        <v>13</v>
      </c>
      <c r="D26" s="11">
        <f t="shared" si="0"/>
        <v>42.42424242424242</v>
      </c>
      <c r="E26" s="8"/>
      <c r="F26" s="22">
        <f t="shared" si="1"/>
        <v>0</v>
      </c>
      <c r="G26" s="3"/>
      <c r="H26" s="3">
        <f t="shared" si="2"/>
        <v>0</v>
      </c>
      <c r="I26" s="26">
        <f>IF(0,"",LARGE((D26,F26,H26),1)+LARGE((D26,F26,H26),2))</f>
        <v>42.42424242424242</v>
      </c>
      <c r="J26" s="27">
        <f t="shared" si="3"/>
        <v>15</v>
      </c>
      <c r="K26" s="28">
        <f t="shared" si="4"/>
        <v>15</v>
      </c>
      <c r="L26" s="1"/>
    </row>
    <row r="27" spans="1:12" ht="15">
      <c r="A27" s="10">
        <v>1</v>
      </c>
      <c r="B27" s="14" t="s">
        <v>34</v>
      </c>
      <c r="C27" s="3">
        <v>15</v>
      </c>
      <c r="D27" s="12">
        <f t="shared" si="0"/>
        <v>38.18181818181818</v>
      </c>
      <c r="E27" s="8"/>
      <c r="F27" s="21">
        <f t="shared" si="1"/>
        <v>0</v>
      </c>
      <c r="G27" s="3"/>
      <c r="H27" s="4">
        <f t="shared" si="2"/>
        <v>0</v>
      </c>
      <c r="I27" s="26">
        <f>IF(0,"",LARGE((D27,F27,H27),1)+LARGE((D27,F27,H27),2))</f>
        <v>38.18181818181818</v>
      </c>
      <c r="J27" s="27">
        <f t="shared" si="3"/>
        <v>16</v>
      </c>
      <c r="K27" s="28">
        <f t="shared" si="4"/>
        <v>16</v>
      </c>
      <c r="L27" s="1"/>
    </row>
    <row r="28" spans="1:12" ht="15">
      <c r="A28" s="10">
        <v>30</v>
      </c>
      <c r="B28" s="14" t="s">
        <v>35</v>
      </c>
      <c r="C28" s="3">
        <v>16</v>
      </c>
      <c r="D28" s="11">
        <f t="shared" si="0"/>
        <v>36.060606060606055</v>
      </c>
      <c r="E28" s="8"/>
      <c r="F28" s="22">
        <f t="shared" si="1"/>
        <v>0</v>
      </c>
      <c r="G28" s="3"/>
      <c r="H28" s="3">
        <f t="shared" si="2"/>
        <v>0</v>
      </c>
      <c r="I28" s="26">
        <f>IF(0,"",LARGE((D28,F28,H28),1)+LARGE((D28,F28,H28),2))</f>
        <v>36.060606060606055</v>
      </c>
      <c r="J28" s="27">
        <f t="shared" si="3"/>
        <v>17</v>
      </c>
      <c r="K28" s="28">
        <f t="shared" si="4"/>
        <v>17</v>
      </c>
      <c r="L28" s="1"/>
    </row>
    <row r="29" spans="1:12" ht="15">
      <c r="A29" s="10">
        <v>23</v>
      </c>
      <c r="B29" s="15" t="s">
        <v>36</v>
      </c>
      <c r="C29" s="3">
        <v>17</v>
      </c>
      <c r="D29" s="12">
        <f t="shared" si="0"/>
        <v>33.93939393939394</v>
      </c>
      <c r="E29" s="8"/>
      <c r="F29" s="22">
        <f t="shared" si="1"/>
        <v>0</v>
      </c>
      <c r="G29" s="3"/>
      <c r="H29" s="3">
        <f t="shared" si="2"/>
        <v>0</v>
      </c>
      <c r="I29" s="26">
        <f>IF(0,"",LARGE((D29,F29,H29),1)+LARGE((D29,F29,H29),2))</f>
        <v>33.93939393939394</v>
      </c>
      <c r="J29" s="27">
        <f t="shared" si="3"/>
        <v>18</v>
      </c>
      <c r="K29" s="28">
        <f t="shared" si="4"/>
        <v>18</v>
      </c>
      <c r="L29" s="1"/>
    </row>
    <row r="30" spans="1:12" ht="15">
      <c r="A30" s="10">
        <v>26</v>
      </c>
      <c r="B30" s="14" t="s">
        <v>39</v>
      </c>
      <c r="C30" s="3">
        <v>18</v>
      </c>
      <c r="D30" s="11">
        <f t="shared" si="0"/>
        <v>31.81818181818182</v>
      </c>
      <c r="E30" s="8"/>
      <c r="F30" s="22">
        <f t="shared" si="1"/>
        <v>0</v>
      </c>
      <c r="G30" s="3"/>
      <c r="H30" s="3">
        <f t="shared" si="2"/>
        <v>0</v>
      </c>
      <c r="I30" s="26">
        <f>IF(0,"",LARGE((D30,F30,H30),1)+LARGE((D30,F30,H30),2))</f>
        <v>31.81818181818182</v>
      </c>
      <c r="J30" s="27">
        <f t="shared" si="3"/>
        <v>19</v>
      </c>
      <c r="K30" s="28">
        <f t="shared" si="4"/>
        <v>19</v>
      </c>
      <c r="L30" s="1">
        <f>RANK(I31,$I$12:$I$45,1)-SUMPRODUCT((I31&gt;$I$12:$I$45)*(MATCH($I$12:$I$45,$I$12:$I$45,)&lt;&gt;ROW($I$12:$I$45)-4))</f>
        <v>1</v>
      </c>
    </row>
    <row r="31" spans="1:12" ht="15">
      <c r="A31" s="10">
        <v>25</v>
      </c>
      <c r="B31" s="14" t="s">
        <v>37</v>
      </c>
      <c r="C31" s="3">
        <v>19</v>
      </c>
      <c r="D31" s="11">
        <f t="shared" si="0"/>
        <v>29.696969696969692</v>
      </c>
      <c r="E31" s="8"/>
      <c r="F31" s="22">
        <f t="shared" si="1"/>
        <v>0</v>
      </c>
      <c r="G31" s="3"/>
      <c r="H31" s="3">
        <f t="shared" si="2"/>
        <v>0</v>
      </c>
      <c r="I31" s="26">
        <f>IF(0,"",LARGE((D31,F31,H31),1)+LARGE((D31,F31,H31),2))</f>
        <v>29.696969696969692</v>
      </c>
      <c r="J31" s="27">
        <f t="shared" si="3"/>
        <v>20</v>
      </c>
      <c r="K31" s="28">
        <f t="shared" si="4"/>
        <v>20</v>
      </c>
      <c r="L31" s="1"/>
    </row>
    <row r="32" spans="1:12" ht="15">
      <c r="A32" s="10">
        <v>18</v>
      </c>
      <c r="B32" s="14" t="s">
        <v>38</v>
      </c>
      <c r="C32" s="3">
        <v>20</v>
      </c>
      <c r="D32" s="11">
        <f t="shared" si="0"/>
        <v>27.57575757575757</v>
      </c>
      <c r="E32" s="8"/>
      <c r="F32" s="22">
        <f t="shared" si="1"/>
        <v>0</v>
      </c>
      <c r="G32" s="3"/>
      <c r="H32" s="3">
        <f t="shared" si="2"/>
        <v>0</v>
      </c>
      <c r="I32" s="26">
        <f>IF(0,"",LARGE((D32,F32,H32),1)+LARGE((D32,F32,H32),2))</f>
        <v>27.57575757575757</v>
      </c>
      <c r="J32" s="27">
        <f t="shared" si="3"/>
        <v>21</v>
      </c>
      <c r="K32" s="28">
        <f t="shared" si="4"/>
        <v>21</v>
      </c>
      <c r="L32" s="1"/>
    </row>
    <row r="33" spans="1:12" ht="15">
      <c r="A33" s="10">
        <v>10</v>
      </c>
      <c r="B33" s="14" t="s">
        <v>40</v>
      </c>
      <c r="C33" s="3">
        <v>21</v>
      </c>
      <c r="D33" s="11">
        <f t="shared" si="0"/>
        <v>25.454545454545457</v>
      </c>
      <c r="E33" s="8"/>
      <c r="F33" s="22">
        <f t="shared" si="1"/>
        <v>0</v>
      </c>
      <c r="G33" s="3"/>
      <c r="H33" s="3">
        <f t="shared" si="2"/>
        <v>0</v>
      </c>
      <c r="I33" s="26">
        <f>IF(0,"",LARGE((D33,F33,H33),1)+LARGE((D33,F33,H33),2))</f>
        <v>25.454545454545457</v>
      </c>
      <c r="J33" s="27">
        <f t="shared" si="3"/>
        <v>22</v>
      </c>
      <c r="K33" s="28">
        <f t="shared" si="4"/>
        <v>22</v>
      </c>
      <c r="L33" s="1"/>
    </row>
    <row r="34" spans="1:12" ht="15">
      <c r="A34" s="10">
        <v>11</v>
      </c>
      <c r="B34" s="14" t="s">
        <v>42</v>
      </c>
      <c r="C34" s="3">
        <v>23</v>
      </c>
      <c r="D34" s="11">
        <f t="shared" si="0"/>
        <v>21.212121212121207</v>
      </c>
      <c r="E34" s="8"/>
      <c r="F34" s="22">
        <f t="shared" si="1"/>
        <v>0</v>
      </c>
      <c r="G34" s="3"/>
      <c r="H34" s="3">
        <f t="shared" si="2"/>
        <v>0</v>
      </c>
      <c r="I34" s="26">
        <f>IF(0,"",LARGE((D34,F34,H34),1)+LARGE((D34,F34,H34),2))</f>
        <v>21.212121212121207</v>
      </c>
      <c r="J34" s="27">
        <f t="shared" si="3"/>
        <v>23</v>
      </c>
      <c r="K34" s="28">
        <f t="shared" si="4"/>
        <v>23</v>
      </c>
      <c r="L34" s="1"/>
    </row>
    <row r="35" spans="1:12" ht="15">
      <c r="A35" s="10">
        <v>6</v>
      </c>
      <c r="B35" s="14" t="s">
        <v>43</v>
      </c>
      <c r="C35" s="3">
        <v>25</v>
      </c>
      <c r="D35" s="12">
        <f t="shared" si="0"/>
        <v>16.969696969696972</v>
      </c>
      <c r="E35" s="8"/>
      <c r="F35" s="21">
        <f t="shared" si="1"/>
        <v>0</v>
      </c>
      <c r="G35" s="3"/>
      <c r="H35" s="4">
        <f t="shared" si="2"/>
        <v>0</v>
      </c>
      <c r="I35" s="26">
        <f>IF(0,"",LARGE((D35,F35,H35),1)+LARGE((D35,F35,H35),2))</f>
        <v>16.969696969696972</v>
      </c>
      <c r="J35" s="27">
        <f t="shared" si="3"/>
        <v>24</v>
      </c>
      <c r="K35" s="28">
        <f t="shared" si="4"/>
        <v>24</v>
      </c>
      <c r="L35" s="1"/>
    </row>
    <row r="36" spans="1:12" ht="15">
      <c r="A36" s="10">
        <v>9</v>
      </c>
      <c r="B36" s="14" t="s">
        <v>44</v>
      </c>
      <c r="C36" s="3">
        <v>26</v>
      </c>
      <c r="D36" s="11">
        <f t="shared" si="0"/>
        <v>14.848484848484851</v>
      </c>
      <c r="E36" s="8"/>
      <c r="F36" s="22">
        <f t="shared" si="1"/>
        <v>0</v>
      </c>
      <c r="G36" s="3"/>
      <c r="H36" s="3">
        <f t="shared" si="2"/>
        <v>0</v>
      </c>
      <c r="I36" s="26">
        <f>IF(0,"",LARGE((D36,F36,H36),1)+LARGE((D36,F36,H36),2))</f>
        <v>14.848484848484851</v>
      </c>
      <c r="J36" s="27">
        <f t="shared" si="3"/>
        <v>25</v>
      </c>
      <c r="K36" s="28">
        <f t="shared" si="4"/>
        <v>25</v>
      </c>
      <c r="L36" s="1"/>
    </row>
    <row r="37" spans="1:12" ht="15">
      <c r="A37" s="10">
        <v>20</v>
      </c>
      <c r="B37" s="14" t="s">
        <v>45</v>
      </c>
      <c r="C37" s="3">
        <v>27</v>
      </c>
      <c r="D37" s="11">
        <f t="shared" si="0"/>
        <v>12.72727272727272</v>
      </c>
      <c r="E37" s="8"/>
      <c r="F37" s="22">
        <f t="shared" si="1"/>
        <v>0</v>
      </c>
      <c r="G37" s="3"/>
      <c r="H37" s="3">
        <f t="shared" si="2"/>
        <v>0</v>
      </c>
      <c r="I37" s="26">
        <f>IF(0,"",LARGE((D37,F37,H37),1)+LARGE((D37,F37,H37),2))</f>
        <v>12.72727272727272</v>
      </c>
      <c r="J37" s="27">
        <f t="shared" si="3"/>
        <v>26</v>
      </c>
      <c r="K37" s="28">
        <f t="shared" si="4"/>
        <v>26</v>
      </c>
      <c r="L37" s="1"/>
    </row>
    <row r="38" spans="1:12" ht="15">
      <c r="A38" s="10">
        <v>24</v>
      </c>
      <c r="B38" s="14" t="s">
        <v>46</v>
      </c>
      <c r="C38" s="3">
        <v>28</v>
      </c>
      <c r="D38" s="12">
        <f t="shared" si="0"/>
        <v>10.606060606060609</v>
      </c>
      <c r="E38" s="8"/>
      <c r="F38" s="21">
        <f t="shared" si="1"/>
        <v>0</v>
      </c>
      <c r="G38" s="3"/>
      <c r="H38" s="4">
        <f t="shared" si="2"/>
        <v>0</v>
      </c>
      <c r="I38" s="26">
        <f>IF(0,"",LARGE((D38,F38,H38),1)+LARGE((D38,F38,H38),2))</f>
        <v>10.606060606060609</v>
      </c>
      <c r="J38" s="27">
        <f t="shared" si="3"/>
        <v>27</v>
      </c>
      <c r="K38" s="28">
        <f t="shared" si="4"/>
        <v>27</v>
      </c>
      <c r="L38" s="1"/>
    </row>
    <row r="39" spans="1:12" ht="15">
      <c r="A39" s="10">
        <v>28</v>
      </c>
      <c r="B39" s="14" t="s">
        <v>47</v>
      </c>
      <c r="C39" s="3">
        <v>29</v>
      </c>
      <c r="D39" s="11">
        <f t="shared" si="0"/>
        <v>8.484848484848486</v>
      </c>
      <c r="E39" s="8"/>
      <c r="F39" s="22">
        <f t="shared" si="1"/>
        <v>0</v>
      </c>
      <c r="G39" s="3"/>
      <c r="H39" s="3">
        <f t="shared" si="2"/>
        <v>0</v>
      </c>
      <c r="I39" s="26">
        <f>IF(0,"",LARGE((D39,F39,H39),1)+LARGE((D39,F39,H39),2))</f>
        <v>8.484848484848486</v>
      </c>
      <c r="J39" s="27">
        <f t="shared" si="3"/>
        <v>28</v>
      </c>
      <c r="K39" s="28">
        <f t="shared" si="4"/>
        <v>28</v>
      </c>
      <c r="L39" s="1"/>
    </row>
    <row r="40" spans="1:12" ht="15">
      <c r="A40" s="10">
        <v>13</v>
      </c>
      <c r="B40" s="14" t="s">
        <v>48</v>
      </c>
      <c r="C40" s="3">
        <v>30</v>
      </c>
      <c r="D40" s="12">
        <f t="shared" si="0"/>
        <v>6.363636363636365</v>
      </c>
      <c r="E40" s="8"/>
      <c r="F40" s="21">
        <f t="shared" si="1"/>
        <v>0</v>
      </c>
      <c r="G40" s="3"/>
      <c r="H40" s="4">
        <f t="shared" si="2"/>
        <v>0</v>
      </c>
      <c r="I40" s="26">
        <f>IF(0,"",LARGE((D40,F40,H40),1)+LARGE((D40,F40,H40),2))</f>
        <v>6.363636363636365</v>
      </c>
      <c r="J40" s="27">
        <f t="shared" si="3"/>
        <v>29</v>
      </c>
      <c r="K40" s="28">
        <f t="shared" si="4"/>
        <v>29</v>
      </c>
      <c r="L40" s="1">
        <f>RANK(I41,$I$12:$I$45,1)-SUMPRODUCT((I41&gt;$I$12:$I$45)*(MATCH($I$12:$I$45,$I$12:$I$45,)&lt;&gt;ROW($I$12:$I$45)-4))</f>
        <v>1</v>
      </c>
    </row>
    <row r="41" spans="1:12" ht="15">
      <c r="A41" s="10">
        <v>12</v>
      </c>
      <c r="B41" s="14" t="s">
        <v>49</v>
      </c>
      <c r="C41" s="3">
        <v>31</v>
      </c>
      <c r="D41" s="12">
        <f t="shared" si="0"/>
        <v>4.242424242424243</v>
      </c>
      <c r="E41" s="8"/>
      <c r="F41" s="21">
        <f t="shared" si="1"/>
        <v>0</v>
      </c>
      <c r="G41" s="3"/>
      <c r="H41" s="4">
        <f t="shared" si="2"/>
        <v>0</v>
      </c>
      <c r="I41" s="26">
        <f>IF(0,"",LARGE((D41,F41,H41),1)+LARGE((D41,F41,H41),2))</f>
        <v>4.242424242424243</v>
      </c>
      <c r="J41" s="27">
        <f t="shared" si="3"/>
        <v>30</v>
      </c>
      <c r="K41" s="28">
        <f t="shared" si="4"/>
        <v>30</v>
      </c>
      <c r="L41" s="1"/>
    </row>
    <row r="42" spans="1:12" ht="15">
      <c r="A42" s="10">
        <v>14</v>
      </c>
      <c r="B42" s="14" t="s">
        <v>50</v>
      </c>
      <c r="C42" s="3">
        <v>32</v>
      </c>
      <c r="D42" s="11">
        <f t="shared" si="0"/>
        <v>2.1212121212121215</v>
      </c>
      <c r="E42" s="8"/>
      <c r="F42" s="22">
        <f t="shared" si="1"/>
        <v>0</v>
      </c>
      <c r="G42" s="3"/>
      <c r="H42" s="3">
        <f t="shared" si="2"/>
        <v>0</v>
      </c>
      <c r="I42" s="26">
        <f>IF(0,"",LARGE((D42,F42,H42),1)+LARGE((D42,F42,H42),2))</f>
        <v>2.1212121212121215</v>
      </c>
      <c r="J42" s="27">
        <f t="shared" si="3"/>
        <v>31</v>
      </c>
      <c r="K42" s="28">
        <f t="shared" si="4"/>
        <v>31</v>
      </c>
      <c r="L42" s="1"/>
    </row>
    <row r="43" spans="1:12" ht="15">
      <c r="A43" s="10">
        <v>22</v>
      </c>
      <c r="B43" s="14" t="s">
        <v>51</v>
      </c>
      <c r="C43" s="3">
        <v>33</v>
      </c>
      <c r="D43" s="12">
        <f t="shared" si="0"/>
        <v>0</v>
      </c>
      <c r="E43" s="8"/>
      <c r="F43" s="21">
        <f t="shared" si="1"/>
        <v>0</v>
      </c>
      <c r="G43" s="3"/>
      <c r="H43" s="4">
        <f t="shared" si="2"/>
        <v>0</v>
      </c>
      <c r="I43" s="26">
        <f>IF(0,"",LARGE((D43,F43,H43),1)+LARGE((D43,F43,H43),2))</f>
        <v>0</v>
      </c>
      <c r="J43" s="27">
        <f t="shared" si="3"/>
        <v>32</v>
      </c>
      <c r="K43" s="28">
        <f t="shared" si="4"/>
        <v>32.5</v>
      </c>
      <c r="L43" s="1" t="e">
        <f>RANK(#REF!,$I$12:$I$45,1)-SUMPRODUCT((#REF!&gt;$I$12:$I$45)*(MATCH($I$12:$I$45,$I$12:$I$45,)&lt;&gt;ROW($I$12:$I$45)-4))</f>
        <v>#REF!</v>
      </c>
    </row>
    <row r="44" spans="1:12" ht="15">
      <c r="A44" s="10">
        <v>33</v>
      </c>
      <c r="B44" s="6"/>
      <c r="C44" s="3"/>
      <c r="D44" s="11">
        <f t="shared" si="0"/>
        <v>0</v>
      </c>
      <c r="E44" s="8"/>
      <c r="F44" s="22">
        <f t="shared" si="1"/>
        <v>0</v>
      </c>
      <c r="G44" s="3"/>
      <c r="H44" s="3">
        <f t="shared" si="2"/>
        <v>0</v>
      </c>
      <c r="I44" s="26">
        <f>IF(0,"",LARGE((D44,F44,H44),1)+LARGE((D44,F44,H44),2))</f>
        <v>0</v>
      </c>
      <c r="J44" s="27">
        <f t="shared" si="3"/>
        <v>32</v>
      </c>
      <c r="K44" s="28">
        <f t="shared" si="4"/>
        <v>32.5</v>
      </c>
      <c r="L44" s="1"/>
    </row>
    <row r="45" spans="1:11" ht="15">
      <c r="A45" s="10">
        <v>34</v>
      </c>
      <c r="B45" s="7"/>
      <c r="C45" s="5"/>
      <c r="D45" s="13">
        <f t="shared" si="0"/>
        <v>0</v>
      </c>
      <c r="E45" s="9"/>
      <c r="F45" s="22">
        <f t="shared" si="1"/>
        <v>0</v>
      </c>
      <c r="G45" s="5"/>
      <c r="H45" s="3">
        <f t="shared" si="2"/>
        <v>0</v>
      </c>
      <c r="I45" s="26">
        <f>IF(0,"",LARGE((D45,F45,H45),1)+LARGE((D45,F45,H45),2))</f>
        <v>0</v>
      </c>
      <c r="J45" s="27">
        <f t="shared" si="3"/>
        <v>32</v>
      </c>
      <c r="K45" s="28">
        <f t="shared" si="4"/>
        <v>32.5</v>
      </c>
    </row>
    <row r="49" spans="1:2" ht="15">
      <c r="A49" t="s">
        <v>6</v>
      </c>
      <c r="B49" t="s">
        <v>54</v>
      </c>
    </row>
  </sheetData>
  <sheetProtection password="C566" sheet="1"/>
  <mergeCells count="4">
    <mergeCell ref="C9:D9"/>
    <mergeCell ref="E9:F9"/>
    <mergeCell ref="G9:H9"/>
    <mergeCell ref="A1:K1"/>
  </mergeCells>
  <printOptions/>
  <pageMargins left="0.7" right="0.7" top="0.75" bottom="0.75" header="0.3" footer="0.3"/>
  <pageSetup horizontalDpi="203" verticalDpi="203" orientation="portrait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ловись рыбка</dc:creator>
  <cp:keywords/>
  <dc:description/>
  <cp:lastModifiedBy>USER</cp:lastModifiedBy>
  <dcterms:created xsi:type="dcterms:W3CDTF">2016-10-13T04:26:29Z</dcterms:created>
  <dcterms:modified xsi:type="dcterms:W3CDTF">2017-06-08T03:06:13Z</dcterms:modified>
  <cp:category/>
  <cp:version/>
  <cp:contentType/>
  <cp:contentStatus/>
</cp:coreProperties>
</file>